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rturhaase/Dropbox/German Events GmbH &amp; Co. KG/German Poker Online/GermanPokerDays August-Rangliste/"/>
    </mc:Choice>
  </mc:AlternateContent>
  <xr:revisionPtr revIDLastSave="0" documentId="8_{175FF1B5-1E87-4845-BD25-1E1E1FDF8EA4}" xr6:coauthVersionLast="47" xr6:coauthVersionMax="47" xr10:uidLastSave="{00000000-0000-0000-0000-000000000000}"/>
  <bookViews>
    <workbookView xWindow="0" yWindow="500" windowWidth="35640" windowHeight="20840" activeTab="1" xr2:uid="{2D3BBE86-C252-FE49-B42A-316A4BB4BE92}"/>
  </bookViews>
  <sheets>
    <sheet name="Tabelle1" sheetId="2" r:id="rId1"/>
    <sheet name="Ranglist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15" i="1" l="1"/>
  <c r="AF31" i="1"/>
  <c r="AF25" i="1"/>
  <c r="AF128" i="1"/>
  <c r="AF65" i="1"/>
  <c r="AF74" i="1"/>
  <c r="AF14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28" i="1"/>
  <c r="AG196" i="1"/>
  <c r="AG197" i="1"/>
  <c r="AG147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9" i="1"/>
  <c r="AG130" i="1"/>
  <c r="AG131" i="1"/>
  <c r="AG132" i="1"/>
  <c r="AG72" i="1"/>
  <c r="AG73" i="1"/>
  <c r="AG75" i="1"/>
  <c r="AG76" i="1"/>
  <c r="AG77" i="1"/>
  <c r="AG78" i="1"/>
  <c r="AG65" i="1"/>
  <c r="AG79" i="1"/>
  <c r="AG80" i="1"/>
  <c r="AG81" i="1"/>
  <c r="AG82" i="1"/>
  <c r="AG83" i="1"/>
  <c r="AG84" i="1"/>
  <c r="AG85" i="1"/>
  <c r="AG86" i="1"/>
  <c r="AG87" i="1"/>
  <c r="AG88" i="1"/>
  <c r="AG89" i="1"/>
  <c r="AG74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6" i="1"/>
  <c r="AG67" i="1"/>
  <c r="AG68" i="1"/>
  <c r="AG69" i="1"/>
  <c r="AG70" i="1"/>
  <c r="AG71" i="1"/>
  <c r="AG27" i="1"/>
  <c r="AG28" i="1"/>
  <c r="AG29" i="1"/>
  <c r="AG30" i="1"/>
  <c r="AG32" i="1"/>
  <c r="AG33" i="1"/>
  <c r="AG31" i="1"/>
  <c r="AG34" i="1"/>
  <c r="AG35" i="1"/>
  <c r="AG36" i="1"/>
  <c r="AG37" i="1"/>
  <c r="AG38" i="1"/>
  <c r="AG39" i="1"/>
  <c r="AG40" i="1"/>
  <c r="AG26" i="1"/>
  <c r="AG25" i="1"/>
  <c r="AG24" i="1"/>
  <c r="AG23" i="1"/>
  <c r="AG22" i="1"/>
  <c r="AG21" i="1"/>
  <c r="AG20" i="1"/>
  <c r="AG19" i="1"/>
  <c r="AG18" i="1"/>
  <c r="AG17" i="1"/>
  <c r="AG16" i="1"/>
  <c r="AE17" i="1"/>
  <c r="AE44" i="1"/>
  <c r="AE68" i="1"/>
  <c r="AE25" i="1"/>
  <c r="AE77" i="1"/>
  <c r="AE76" i="1"/>
  <c r="AE75" i="1"/>
  <c r="AE43" i="1"/>
  <c r="AE31" i="1"/>
  <c r="AE45" i="1"/>
  <c r="AE19" i="1"/>
  <c r="AE101" i="1"/>
  <c r="AE39" i="1"/>
  <c r="AE116" i="1"/>
  <c r="AE16" i="1"/>
  <c r="AE15" i="1"/>
  <c r="AE133" i="1"/>
  <c r="AE74" i="1"/>
  <c r="AE20" i="1"/>
  <c r="AE104" i="1"/>
  <c r="AE103" i="1"/>
  <c r="AE21" i="1"/>
  <c r="AE165" i="1"/>
  <c r="AE164" i="1"/>
  <c r="AE33" i="1"/>
  <c r="AB95" i="1"/>
  <c r="AB59" i="1"/>
  <c r="AB58" i="1"/>
  <c r="AB15" i="1"/>
  <c r="AB20" i="1"/>
  <c r="AB17" i="1"/>
  <c r="AB18" i="1"/>
  <c r="AB16" i="1"/>
  <c r="AB115" i="1"/>
  <c r="AB21" i="1"/>
  <c r="AB31" i="1"/>
  <c r="AB63" i="1"/>
  <c r="AB36" i="1"/>
  <c r="AB120" i="1"/>
  <c r="AB42" i="1"/>
  <c r="AB79" i="1"/>
  <c r="AB93" i="1"/>
  <c r="AB41" i="1"/>
  <c r="AB196" i="1"/>
  <c r="AA97" i="1"/>
  <c r="AA120" i="1"/>
  <c r="AA179" i="1"/>
  <c r="AA180" i="1"/>
  <c r="AA143" i="1"/>
  <c r="AA47" i="1"/>
  <c r="AA16" i="1"/>
  <c r="AA85" i="1"/>
  <c r="AA21" i="1"/>
  <c r="AA42" i="1"/>
  <c r="AA96" i="1"/>
  <c r="AA20" i="1"/>
  <c r="AA48" i="1"/>
  <c r="AA44" i="1"/>
  <c r="AA40" i="1"/>
  <c r="AA18" i="1"/>
  <c r="AA36" i="1"/>
  <c r="AA17" i="1"/>
  <c r="AA19" i="1"/>
  <c r="AA15" i="1"/>
  <c r="AA31" i="1"/>
  <c r="AA144" i="1"/>
  <c r="AA41" i="1"/>
  <c r="AA124" i="1"/>
  <c r="AA108" i="1"/>
</calcChain>
</file>

<file path=xl/sharedStrings.xml><?xml version="1.0" encoding="utf-8"?>
<sst xmlns="http://schemas.openxmlformats.org/spreadsheetml/2006/main" count="233" uniqueCount="228">
  <si>
    <t>Spieler Name</t>
  </si>
  <si>
    <t>Grogu88</t>
  </si>
  <si>
    <t>Wh0_am_i</t>
  </si>
  <si>
    <t>M4GNUS</t>
  </si>
  <si>
    <t>Junimond</t>
  </si>
  <si>
    <t>XSpeed007</t>
  </si>
  <si>
    <t>HappyFunnyGuy</t>
  </si>
  <si>
    <t>PEWlasergunPEW</t>
  </si>
  <si>
    <t>Tschuenni</t>
  </si>
  <si>
    <t>Sakefass59</t>
  </si>
  <si>
    <t>Philinho</t>
  </si>
  <si>
    <t>De Paelzer</t>
  </si>
  <si>
    <t>El Loco9592</t>
  </si>
  <si>
    <t>DKLaing90</t>
  </si>
  <si>
    <t>Oledede</t>
  </si>
  <si>
    <t>KennyCologne</t>
  </si>
  <si>
    <t>matrixzz</t>
  </si>
  <si>
    <t>BroncoKuhlitsch</t>
  </si>
  <si>
    <t>quitschibu1984</t>
  </si>
  <si>
    <t>GeeBee</t>
  </si>
  <si>
    <t>Kochi118</t>
  </si>
  <si>
    <t>XXX_mku_XXX</t>
  </si>
  <si>
    <t>Vick16</t>
  </si>
  <si>
    <t>prikkelpitt</t>
  </si>
  <si>
    <t>Praguess3</t>
  </si>
  <si>
    <t>Chris82MC</t>
  </si>
  <si>
    <t>Platzierung</t>
  </si>
  <si>
    <t>1. Spieltag (01.08.)</t>
  </si>
  <si>
    <t>2.Spieltag (02.08)</t>
  </si>
  <si>
    <t>5.Spieltag (07.08)</t>
  </si>
  <si>
    <t>3.Spieltag (03.08</t>
  </si>
  <si>
    <t>4.Spieltag (04.08)</t>
  </si>
  <si>
    <t>6.Spieltag (08.08)</t>
  </si>
  <si>
    <t>7.Spieltag (09.08)</t>
  </si>
  <si>
    <t>8.Spieltag (10.08)</t>
  </si>
  <si>
    <t>9.Spieltag (11.08)</t>
  </si>
  <si>
    <t>10.Spieltag (14.08)</t>
  </si>
  <si>
    <t>August Rangliste     Community Challenge</t>
  </si>
  <si>
    <t>Kubabak</t>
  </si>
  <si>
    <t>Fish-san</t>
  </si>
  <si>
    <t>Usherpeter76</t>
  </si>
  <si>
    <t>xkr0437</t>
  </si>
  <si>
    <t>Snake_007</t>
  </si>
  <si>
    <t>Anywayz</t>
  </si>
  <si>
    <t>Sascha-BS</t>
  </si>
  <si>
    <t>Sir_Henry88</t>
  </si>
  <si>
    <t>Flupper</t>
  </si>
  <si>
    <t>vegeta_44244</t>
  </si>
  <si>
    <t>bradmax99</t>
  </si>
  <si>
    <t>Zocker198199</t>
  </si>
  <si>
    <t>EC86</t>
  </si>
  <si>
    <t>Ciwan1409</t>
  </si>
  <si>
    <t>Numbb99</t>
  </si>
  <si>
    <t>DoktorFlox</t>
  </si>
  <si>
    <t>Redbuller666</t>
  </si>
  <si>
    <t>Goehrig3710</t>
  </si>
  <si>
    <t>drastiZ</t>
  </si>
  <si>
    <t>Sabbini</t>
  </si>
  <si>
    <t>Soulyah701</t>
  </si>
  <si>
    <t>dennishelf</t>
  </si>
  <si>
    <t>Tiefgang22</t>
  </si>
  <si>
    <t>ZM_Sabine</t>
  </si>
  <si>
    <t>Makey8888</t>
  </si>
  <si>
    <t>NKBerlin</t>
  </si>
  <si>
    <t>hanshansen33</t>
  </si>
  <si>
    <t>Vibro</t>
  </si>
  <si>
    <t>PUNKTE</t>
  </si>
  <si>
    <t>engywook68</t>
  </si>
  <si>
    <t>MiKKi1788</t>
  </si>
  <si>
    <t>franco69</t>
  </si>
  <si>
    <t>Manolo1277</t>
  </si>
  <si>
    <t>soundkoenig</t>
  </si>
  <si>
    <t>Wolf0310</t>
  </si>
  <si>
    <t>tomaldinjo199</t>
  </si>
  <si>
    <t>Dudinger84</t>
  </si>
  <si>
    <t>WoodenAlien</t>
  </si>
  <si>
    <t>PokerMonkey</t>
  </si>
  <si>
    <t>Hackboulette</t>
  </si>
  <si>
    <t>Official_GG_Gam</t>
  </si>
  <si>
    <t>Fungysek74</t>
  </si>
  <si>
    <t>BringTheAction</t>
  </si>
  <si>
    <t>werty00022</t>
  </si>
  <si>
    <t>LogDoc</t>
  </si>
  <si>
    <t>Mops_den_Keks</t>
  </si>
  <si>
    <t>400 Punkte</t>
  </si>
  <si>
    <t>320  Punkte</t>
  </si>
  <si>
    <t>290  Punkte</t>
  </si>
  <si>
    <t>260  Punkte</t>
  </si>
  <si>
    <t>320 Punkte</t>
  </si>
  <si>
    <t>minigore</t>
  </si>
  <si>
    <t>Doliiik</t>
  </si>
  <si>
    <t>GoSuWiNk</t>
  </si>
  <si>
    <t>aucat</t>
  </si>
  <si>
    <t>aquadegio77</t>
  </si>
  <si>
    <t>the brain 19</t>
  </si>
  <si>
    <t>PokerBarry</t>
  </si>
  <si>
    <t>DUAT_RECORDS</t>
  </si>
  <si>
    <t>Fearow</t>
  </si>
  <si>
    <t>beda_poker23_</t>
  </si>
  <si>
    <t>nobody.077</t>
  </si>
  <si>
    <t>fridolin00001</t>
  </si>
  <si>
    <t>Hamsterbiene</t>
  </si>
  <si>
    <t>250 Punkte</t>
  </si>
  <si>
    <t>220 Punkte</t>
  </si>
  <si>
    <t>litoca99</t>
  </si>
  <si>
    <t>OffToRozvadov</t>
  </si>
  <si>
    <t>NicoleP2405</t>
  </si>
  <si>
    <t>430 Punkte</t>
  </si>
  <si>
    <t>JD0809</t>
  </si>
  <si>
    <t>fredrrr77</t>
  </si>
  <si>
    <t>KKs1970</t>
  </si>
  <si>
    <t>andreJ_is89</t>
  </si>
  <si>
    <t>Seven2Off</t>
  </si>
  <si>
    <t>SchMallo21</t>
  </si>
  <si>
    <t>Holty8299</t>
  </si>
  <si>
    <t>WalterElsa</t>
  </si>
  <si>
    <t>FalkQQ</t>
  </si>
  <si>
    <t>Kikolara86</t>
  </si>
  <si>
    <t>DerTragor</t>
  </si>
  <si>
    <t>Bremer07</t>
  </si>
  <si>
    <t>180 Punkte</t>
  </si>
  <si>
    <t>FooFighter22</t>
  </si>
  <si>
    <t>monkazz</t>
  </si>
  <si>
    <t>toKKen1987th</t>
  </si>
  <si>
    <t>boyzon91</t>
  </si>
  <si>
    <t>the1whoKnOcks</t>
  </si>
  <si>
    <t>Stepoti779</t>
  </si>
  <si>
    <t>MXFENIX</t>
  </si>
  <si>
    <t>11.Spieltag (15.08)</t>
  </si>
  <si>
    <t>12.Spieltag (16.08.)</t>
  </si>
  <si>
    <t>13.Spieltag (17.08)</t>
  </si>
  <si>
    <t>290 Punkte</t>
  </si>
  <si>
    <t>M0rk0l0</t>
  </si>
  <si>
    <t>Janusasd69</t>
  </si>
  <si>
    <t>Mccrewone4</t>
  </si>
  <si>
    <t>Pitkunn.</t>
  </si>
  <si>
    <t>Josh198877</t>
  </si>
  <si>
    <t>bluebellytang</t>
  </si>
  <si>
    <t>IamFunny</t>
  </si>
  <si>
    <t>tal3ntfrei</t>
  </si>
  <si>
    <t>Etos0023</t>
  </si>
  <si>
    <t>Vl.wer</t>
  </si>
  <si>
    <t>STOERTEBECKER</t>
  </si>
  <si>
    <t>AOSAD</t>
  </si>
  <si>
    <t>210 Punkte</t>
  </si>
  <si>
    <t>AlbisPoker</t>
  </si>
  <si>
    <t>PedroPadro89</t>
  </si>
  <si>
    <t>BanjoKazooie000</t>
  </si>
  <si>
    <t>Fips_Cgn</t>
  </si>
  <si>
    <t>Dr. Mad</t>
  </si>
  <si>
    <t>Angelinawg</t>
  </si>
  <si>
    <t>200 Punkte</t>
  </si>
  <si>
    <t>14.Spieltag (18.08)</t>
  </si>
  <si>
    <t>hasokko</t>
  </si>
  <si>
    <t>Drah di Deppata</t>
  </si>
  <si>
    <t xml:space="preserve">Tiento </t>
  </si>
  <si>
    <t>Redordead72</t>
  </si>
  <si>
    <t>15.Spieltag (21.08.22)</t>
  </si>
  <si>
    <t>Jennifee_1701</t>
  </si>
  <si>
    <t>Jonas_28</t>
  </si>
  <si>
    <t>Fuerte4ever</t>
  </si>
  <si>
    <t>JosuGo</t>
  </si>
  <si>
    <t>Sam Pharaoh</t>
  </si>
  <si>
    <t>16.Spieltag (22.08.22)</t>
  </si>
  <si>
    <t>LukasCZ97</t>
  </si>
  <si>
    <t>Renel</t>
  </si>
  <si>
    <t>KKingsman77</t>
  </si>
  <si>
    <t>HeftigerLucas</t>
  </si>
  <si>
    <t>Andy 101</t>
  </si>
  <si>
    <t>Runitup</t>
  </si>
  <si>
    <t>Zalferg2</t>
  </si>
  <si>
    <t>chillaut</t>
  </si>
  <si>
    <t>230 Punkte</t>
  </si>
  <si>
    <t>17.Spieltag (23.08.22)</t>
  </si>
  <si>
    <t>Betzeteufel</t>
  </si>
  <si>
    <t>C-Norris</t>
  </si>
  <si>
    <t>Miss Deal</t>
  </si>
  <si>
    <t>MilMa666</t>
  </si>
  <si>
    <t>MrSweetSpot</t>
  </si>
  <si>
    <t>280 Punkte</t>
  </si>
  <si>
    <t>InfectionLive</t>
  </si>
  <si>
    <t>Caipi09</t>
  </si>
  <si>
    <t>Dujma91</t>
  </si>
  <si>
    <t>Itswh1te</t>
  </si>
  <si>
    <t>AldoRaine0DW</t>
  </si>
  <si>
    <t>Danaka60</t>
  </si>
  <si>
    <t>Crouchy07</t>
  </si>
  <si>
    <t>MarcusBausE</t>
  </si>
  <si>
    <t>Possiworld</t>
  </si>
  <si>
    <t>190 Punkte</t>
  </si>
  <si>
    <t>JackyC0la</t>
  </si>
  <si>
    <t>A.M0tivation</t>
  </si>
  <si>
    <t>turf1911</t>
  </si>
  <si>
    <t>270 Punkte</t>
  </si>
  <si>
    <t>ColdStoneCek</t>
  </si>
  <si>
    <t>PillePromille</t>
  </si>
  <si>
    <t>18.Spieltag (24.08.22)</t>
  </si>
  <si>
    <t>19.Spieltag (25.08.22)</t>
  </si>
  <si>
    <t>20.Spieltag (28.08.22)</t>
  </si>
  <si>
    <t>je1mesontop88</t>
  </si>
  <si>
    <t>svarthofdi</t>
  </si>
  <si>
    <t>ush1</t>
  </si>
  <si>
    <t>JolleMitMolle</t>
  </si>
  <si>
    <t>Nik.l.as</t>
  </si>
  <si>
    <t>BadBeat4you</t>
  </si>
  <si>
    <t>21. Spieltag (29.08.22)</t>
  </si>
  <si>
    <t>Jackosponchos99</t>
  </si>
  <si>
    <t>Werner7777</t>
  </si>
  <si>
    <t>Callme00</t>
  </si>
  <si>
    <t>EintrachtBS</t>
  </si>
  <si>
    <t>Altermeister</t>
  </si>
  <si>
    <t>GuiCP</t>
  </si>
  <si>
    <t>Leschgordon</t>
  </si>
  <si>
    <t>Sirboegy</t>
  </si>
  <si>
    <t>22.Spieltag (30.08.2022)</t>
  </si>
  <si>
    <t>380 Punkte</t>
  </si>
  <si>
    <t>TopperHarley1</t>
  </si>
  <si>
    <t>Yanych</t>
  </si>
  <si>
    <t>pRESTig3</t>
  </si>
  <si>
    <t>TheRealDigg4</t>
  </si>
  <si>
    <t>Magicc33</t>
  </si>
  <si>
    <t>Der Terminator</t>
  </si>
  <si>
    <t>Snizzl</t>
  </si>
  <si>
    <t>Ragnar_xxcz</t>
  </si>
  <si>
    <t>hariwin44</t>
  </si>
  <si>
    <t>90 Punkte</t>
  </si>
  <si>
    <t>23.Spieltag (31.08.2022)</t>
  </si>
  <si>
    <t>heer_sabotage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</si>
</sst>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Calibri"/>
      <family val="2"/>
      <scheme val="minor"/>
    </font>
    <font>
      <sz val="18"/>
      <color rgb="FF111111"/>
      <name val="Arial"/>
      <family val="2"/>
    </font>
    <font>
      <b/>
      <sz val="18"/>
      <color rgb="FF323232"/>
      <name val="Inherit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7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sz val="18"/>
      <color rgb="FFFF0000"/>
      <name val="Calibri Light"/>
      <family val="2"/>
      <scheme val="major"/>
    </font>
    <font>
      <sz val="18"/>
      <color rgb="FF000000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1" fillId="0" borderId="0" xfId="0" applyFont="1"/>
    <xf numFmtId="0" fontId="3" fillId="2" borderId="0" xfId="0" applyFont="1" applyFill="1"/>
    <xf numFmtId="0" fontId="0" fillId="2" borderId="0" xfId="0" applyFill="1"/>
    <xf numFmtId="0" fontId="3" fillId="2" borderId="2" xfId="0" applyFont="1" applyFill="1" applyBorder="1"/>
    <xf numFmtId="0" fontId="0" fillId="3" borderId="0" xfId="0" applyFill="1"/>
    <xf numFmtId="0" fontId="3" fillId="0" borderId="1" xfId="0" applyFont="1" applyFill="1" applyBorder="1"/>
    <xf numFmtId="2" fontId="9" fillId="0" borderId="1" xfId="0" applyNumberFormat="1" applyFont="1" applyBorder="1"/>
    <xf numFmtId="2" fontId="9" fillId="2" borderId="1" xfId="0" applyNumberFormat="1" applyFont="1" applyFill="1" applyBorder="1"/>
    <xf numFmtId="0" fontId="8" fillId="3" borderId="3" xfId="0" applyFont="1" applyFill="1" applyBorder="1"/>
    <xf numFmtId="2" fontId="9" fillId="4" borderId="4" xfId="0" applyNumberFormat="1" applyFont="1" applyFill="1" applyBorder="1"/>
    <xf numFmtId="0" fontId="9" fillId="4" borderId="5" xfId="0" applyNumberFormat="1" applyFont="1" applyFill="1" applyBorder="1" applyAlignment="1">
      <alignment horizontal="center"/>
    </xf>
    <xf numFmtId="0" fontId="9" fillId="4" borderId="8" xfId="0" applyNumberFormat="1" applyFont="1" applyFill="1" applyBorder="1" applyAlignment="1">
      <alignment horizontal="center"/>
    </xf>
    <xf numFmtId="0" fontId="9" fillId="2" borderId="4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2" fontId="9" fillId="4" borderId="13" xfId="0" applyNumberFormat="1" applyFont="1" applyFill="1" applyBorder="1"/>
    <xf numFmtId="2" fontId="9" fillId="4" borderId="14" xfId="0" applyNumberFormat="1" applyFont="1" applyFill="1" applyBorder="1"/>
    <xf numFmtId="0" fontId="9" fillId="2" borderId="8" xfId="0" applyNumberFormat="1" applyFont="1" applyFill="1" applyBorder="1" applyAlignment="1">
      <alignment horizontal="center"/>
    </xf>
    <xf numFmtId="2" fontId="9" fillId="2" borderId="14" xfId="0" applyNumberFormat="1" applyFont="1" applyFill="1" applyBorder="1"/>
    <xf numFmtId="2" fontId="10" fillId="0" borderId="1" xfId="0" applyNumberFormat="1" applyFont="1" applyBorder="1"/>
    <xf numFmtId="0" fontId="9" fillId="2" borderId="16" xfId="0" applyNumberFormat="1" applyFont="1" applyFill="1" applyBorder="1" applyAlignment="1">
      <alignment horizontal="center"/>
    </xf>
    <xf numFmtId="2" fontId="9" fillId="2" borderId="17" xfId="0" applyNumberFormat="1" applyFont="1" applyFill="1" applyBorder="1"/>
    <xf numFmtId="0" fontId="9" fillId="4" borderId="10" xfId="0" applyNumberFormat="1" applyFont="1" applyFill="1" applyBorder="1" applyAlignment="1">
      <alignment horizontal="center"/>
    </xf>
    <xf numFmtId="2" fontId="9" fillId="4" borderId="15" xfId="0" applyNumberFormat="1" applyFont="1" applyFill="1" applyBorder="1"/>
    <xf numFmtId="2" fontId="10" fillId="4" borderId="5" xfId="0" applyNumberFormat="1" applyFont="1" applyFill="1" applyBorder="1"/>
    <xf numFmtId="2" fontId="10" fillId="4" borderId="8" xfId="0" applyNumberFormat="1" applyFont="1" applyFill="1" applyBorder="1"/>
    <xf numFmtId="2" fontId="10" fillId="4" borderId="10" xfId="0" applyNumberFormat="1" applyFont="1" applyFill="1" applyBorder="1"/>
    <xf numFmtId="2" fontId="15" fillId="4" borderId="6" xfId="0" applyNumberFormat="1" applyFont="1" applyFill="1" applyBorder="1"/>
    <xf numFmtId="2" fontId="10" fillId="4" borderId="6" xfId="0" applyNumberFormat="1" applyFont="1" applyFill="1" applyBorder="1"/>
    <xf numFmtId="2" fontId="15" fillId="4" borderId="13" xfId="0" applyNumberFormat="1" applyFont="1" applyFill="1" applyBorder="1"/>
    <xf numFmtId="2" fontId="10" fillId="4" borderId="13" xfId="0" applyNumberFormat="1" applyFont="1" applyFill="1" applyBorder="1"/>
    <xf numFmtId="2" fontId="10" fillId="4" borderId="7" xfId="0" applyNumberFormat="1" applyFont="1" applyFill="1" applyBorder="1"/>
    <xf numFmtId="2" fontId="10" fillId="4" borderId="1" xfId="0" applyNumberFormat="1" applyFont="1" applyFill="1" applyBorder="1"/>
    <xf numFmtId="2" fontId="15" fillId="4" borderId="1" xfId="0" applyNumberFormat="1" applyFont="1" applyFill="1" applyBorder="1"/>
    <xf numFmtId="2" fontId="10" fillId="4" borderId="14" xfId="0" applyNumberFormat="1" applyFont="1" applyFill="1" applyBorder="1"/>
    <xf numFmtId="2" fontId="10" fillId="4" borderId="9" xfId="0" applyNumberFormat="1" applyFont="1" applyFill="1" applyBorder="1"/>
    <xf numFmtId="2" fontId="15" fillId="4" borderId="14" xfId="0" applyNumberFormat="1" applyFont="1" applyFill="1" applyBorder="1"/>
    <xf numFmtId="2" fontId="10" fillId="4" borderId="11" xfId="0" applyNumberFormat="1" applyFont="1" applyFill="1" applyBorder="1"/>
    <xf numFmtId="2" fontId="10" fillId="4" borderId="15" xfId="0" applyNumberFormat="1" applyFont="1" applyFill="1" applyBorder="1"/>
    <xf numFmtId="2" fontId="10" fillId="4" borderId="12" xfId="0" applyNumberFormat="1" applyFont="1" applyFill="1" applyBorder="1"/>
    <xf numFmtId="2" fontId="10" fillId="2" borderId="16" xfId="0" applyNumberFormat="1" applyFont="1" applyFill="1" applyBorder="1"/>
    <xf numFmtId="2" fontId="10" fillId="2" borderId="4" xfId="0" applyNumberFormat="1" applyFont="1" applyFill="1" applyBorder="1"/>
    <xf numFmtId="2" fontId="10" fillId="2" borderId="17" xfId="0" applyNumberFormat="1" applyFont="1" applyFill="1" applyBorder="1"/>
    <xf numFmtId="2" fontId="10" fillId="2" borderId="6" xfId="0" applyNumberFormat="1" applyFont="1" applyFill="1" applyBorder="1"/>
    <xf numFmtId="2" fontId="10" fillId="2" borderId="8" xfId="0" applyNumberFormat="1" applyFont="1" applyFill="1" applyBorder="1"/>
    <xf numFmtId="2" fontId="10" fillId="2" borderId="1" xfId="0" applyNumberFormat="1" applyFont="1" applyFill="1" applyBorder="1"/>
    <xf numFmtId="2" fontId="10" fillId="2" borderId="14" xfId="0" applyNumberFormat="1" applyFont="1" applyFill="1" applyBorder="1"/>
    <xf numFmtId="2" fontId="10" fillId="0" borderId="4" xfId="0" applyNumberFormat="1" applyFont="1" applyBorder="1"/>
    <xf numFmtId="2" fontId="16" fillId="0" borderId="1" xfId="0" applyNumberFormat="1" applyFont="1" applyBorder="1"/>
    <xf numFmtId="2" fontId="10" fillId="0" borderId="1" xfId="1" applyNumberFormat="1" applyFont="1" applyBorder="1"/>
    <xf numFmtId="2" fontId="15" fillId="0" borderId="1" xfId="0" applyNumberFormat="1" applyFont="1" applyBorder="1"/>
    <xf numFmtId="2" fontId="10" fillId="0" borderId="14" xfId="0" applyNumberFormat="1" applyFont="1" applyBorder="1"/>
    <xf numFmtId="0" fontId="7" fillId="3" borderId="18" xfId="0" applyFont="1" applyFill="1" applyBorder="1"/>
    <xf numFmtId="0" fontId="11" fillId="2" borderId="3" xfId="0" applyFont="1" applyFill="1" applyBorder="1"/>
    <xf numFmtId="0" fontId="11" fillId="2" borderId="3" xfId="0" applyFont="1" applyFill="1" applyBorder="1" applyAlignment="1">
      <alignment horizontal="center"/>
    </xf>
    <xf numFmtId="0" fontId="12" fillId="0" borderId="3" xfId="0" applyFont="1" applyBorder="1"/>
    <xf numFmtId="0" fontId="13" fillId="3" borderId="19" xfId="0" applyFont="1" applyFill="1" applyBorder="1"/>
    <xf numFmtId="0" fontId="14" fillId="3" borderId="20" xfId="0" applyFont="1" applyFill="1" applyBorder="1"/>
    <xf numFmtId="0" fontId="10" fillId="5" borderId="21" xfId="0" applyFont="1" applyFill="1" applyBorder="1"/>
    <xf numFmtId="0" fontId="14" fillId="3" borderId="22" xfId="0" applyFont="1" applyFill="1" applyBorder="1"/>
    <xf numFmtId="2" fontId="15" fillId="2" borderId="1" xfId="0" applyNumberFormat="1" applyFont="1" applyFill="1" applyBorder="1"/>
    <xf numFmtId="0" fontId="6" fillId="0" borderId="0" xfId="0" applyFont="1" applyAlignment="1"/>
    <xf numFmtId="14" fontId="14" fillId="3" borderId="22" xfId="0" applyNumberFormat="1" applyFont="1" applyFill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de.sharkscop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39744-D1BC-C347-B697-B086DC2AB1DD}">
  <dimension ref="A1"/>
  <sheetViews>
    <sheetView workbookViewId="0"/>
  </sheetViews>
  <sheetFormatPr baseColWidth="10" defaultRowHeight="16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DCAF5-410A-BF4F-8E60-055C05414DD4}">
  <dimension ref="A1:AG209"/>
  <sheetViews>
    <sheetView tabSelected="1" topLeftCell="G5" zoomScale="70" zoomScaleNormal="70" workbookViewId="0">
      <selection activeCell="AA29" sqref="AA29"/>
    </sheetView>
  </sheetViews>
  <sheetFormatPr baseColWidth="10" defaultRowHeight="16"/>
  <cols>
    <col min="1" max="1" width="0" hidden="1" customWidth="1"/>
    <col min="2" max="2" width="10.83203125" hidden="1" customWidth="1"/>
    <col min="3" max="3" width="0.6640625" hidden="1" customWidth="1"/>
    <col min="4" max="5" width="0.1640625" hidden="1" customWidth="1"/>
    <col min="6" max="6" width="4.5" hidden="1" customWidth="1"/>
    <col min="7" max="7" width="11" customWidth="1"/>
    <col min="8" max="8" width="0.1640625" customWidth="1"/>
    <col min="9" max="9" width="23.83203125" customWidth="1"/>
    <col min="10" max="10" width="15.33203125" customWidth="1"/>
    <col min="11" max="11" width="14.1640625" customWidth="1"/>
    <col min="12" max="12" width="14.6640625" customWidth="1"/>
    <col min="13" max="13" width="14" customWidth="1"/>
    <col min="14" max="14" width="14.1640625" customWidth="1"/>
    <col min="15" max="16" width="14.5" customWidth="1"/>
    <col min="17" max="17" width="16.5" customWidth="1"/>
    <col min="18" max="18" width="14.1640625" customWidth="1"/>
    <col min="19" max="19" width="15.5" customWidth="1"/>
    <col min="20" max="20" width="16.1640625" customWidth="1"/>
    <col min="21" max="21" width="15.6640625" customWidth="1"/>
    <col min="22" max="22" width="16.1640625" customWidth="1"/>
    <col min="23" max="23" width="15.6640625" customWidth="1"/>
    <col min="24" max="24" width="16.5" customWidth="1"/>
    <col min="25" max="26" width="15.6640625" customWidth="1"/>
    <col min="27" max="27" width="16.33203125" customWidth="1"/>
    <col min="28" max="28" width="15.83203125" customWidth="1"/>
    <col min="29" max="29" width="15.5" customWidth="1"/>
    <col min="30" max="30" width="16.6640625" customWidth="1"/>
    <col min="31" max="32" width="15.83203125" customWidth="1"/>
    <col min="33" max="33" width="15.6640625" customWidth="1"/>
  </cols>
  <sheetData>
    <row r="1" spans="1:33" ht="1" hidden="1" customHeight="1"/>
    <row r="2" spans="1:33" ht="23" hidden="1">
      <c r="A2" s="4"/>
      <c r="B2" s="3"/>
      <c r="L2" s="1"/>
    </row>
    <row r="3" spans="1:33" ht="23" hidden="1">
      <c r="A3" s="4"/>
      <c r="B3" s="4"/>
      <c r="L3" s="2"/>
    </row>
    <row r="4" spans="1:33" ht="23" hidden="1">
      <c r="A4" s="4"/>
      <c r="B4" s="4"/>
      <c r="L4" s="1"/>
    </row>
    <row r="5" spans="1:33" ht="78" customHeight="1">
      <c r="A5" s="4"/>
      <c r="B5" s="4"/>
      <c r="G5" s="62" t="s">
        <v>37</v>
      </c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1:33" ht="1" hidden="1" customHeight="1">
      <c r="A6" s="4"/>
      <c r="B6" s="4"/>
      <c r="G6" s="6"/>
      <c r="L6" s="2"/>
    </row>
    <row r="7" spans="1:33" ht="23" hidden="1">
      <c r="A7" s="4"/>
      <c r="B7" s="4"/>
      <c r="L7" s="2"/>
    </row>
    <row r="8" spans="1:33" ht="23" hidden="1">
      <c r="A8" s="4"/>
      <c r="B8" s="4"/>
      <c r="L8" s="2"/>
    </row>
    <row r="9" spans="1:33" ht="23" hidden="1">
      <c r="A9" s="4"/>
      <c r="B9" s="4"/>
      <c r="L9" s="2"/>
    </row>
    <row r="10" spans="1:33" ht="23" hidden="1">
      <c r="A10" s="4"/>
      <c r="B10" s="4"/>
      <c r="L10" s="2"/>
    </row>
    <row r="11" spans="1:33" hidden="1">
      <c r="A11" s="4"/>
      <c r="B11" s="4"/>
    </row>
    <row r="12" spans="1:33" hidden="1">
      <c r="A12" s="4"/>
      <c r="B12" s="4"/>
    </row>
    <row r="13" spans="1:33" ht="25" thickBot="1">
      <c r="A13" s="4"/>
      <c r="B13" s="4"/>
      <c r="G13" s="7"/>
      <c r="H13" s="5"/>
      <c r="I13" s="54"/>
      <c r="J13" s="55" t="s">
        <v>84</v>
      </c>
      <c r="K13" s="55" t="s">
        <v>85</v>
      </c>
      <c r="L13" s="55" t="s">
        <v>86</v>
      </c>
      <c r="M13" s="55" t="s">
        <v>86</v>
      </c>
      <c r="N13" s="55" t="s">
        <v>87</v>
      </c>
      <c r="O13" s="55" t="s">
        <v>88</v>
      </c>
      <c r="P13" s="55" t="s">
        <v>102</v>
      </c>
      <c r="Q13" s="55" t="s">
        <v>103</v>
      </c>
      <c r="R13" s="55" t="s">
        <v>107</v>
      </c>
      <c r="S13" s="55" t="s">
        <v>120</v>
      </c>
      <c r="T13" s="55" t="s">
        <v>131</v>
      </c>
      <c r="U13" s="55" t="s">
        <v>102</v>
      </c>
      <c r="V13" s="55" t="s">
        <v>144</v>
      </c>
      <c r="W13" s="55" t="s">
        <v>151</v>
      </c>
      <c r="X13" s="55" t="s">
        <v>151</v>
      </c>
      <c r="Y13" s="55" t="s">
        <v>102</v>
      </c>
      <c r="Z13" s="55" t="s">
        <v>172</v>
      </c>
      <c r="AA13" s="55" t="s">
        <v>179</v>
      </c>
      <c r="AB13" s="55" t="s">
        <v>189</v>
      </c>
      <c r="AC13" s="55" t="s">
        <v>193</v>
      </c>
      <c r="AD13" s="55" t="s">
        <v>172</v>
      </c>
      <c r="AE13" s="55" t="s">
        <v>215</v>
      </c>
      <c r="AF13" s="55" t="s">
        <v>225</v>
      </c>
      <c r="AG13" s="56"/>
    </row>
    <row r="14" spans="1:33" ht="24" customHeight="1" thickBot="1">
      <c r="A14" s="4"/>
      <c r="B14" s="4"/>
      <c r="G14" s="10" t="s">
        <v>26</v>
      </c>
      <c r="H14" s="53"/>
      <c r="I14" s="57" t="s">
        <v>0</v>
      </c>
      <c r="J14" s="58" t="s">
        <v>27</v>
      </c>
      <c r="K14" s="58" t="s">
        <v>28</v>
      </c>
      <c r="L14" s="58" t="s">
        <v>30</v>
      </c>
      <c r="M14" s="58" t="s">
        <v>31</v>
      </c>
      <c r="N14" s="58" t="s">
        <v>29</v>
      </c>
      <c r="O14" s="58" t="s">
        <v>32</v>
      </c>
      <c r="P14" s="58" t="s">
        <v>33</v>
      </c>
      <c r="Q14" s="58" t="s">
        <v>34</v>
      </c>
      <c r="R14" s="58" t="s">
        <v>35</v>
      </c>
      <c r="S14" s="58" t="s">
        <v>36</v>
      </c>
      <c r="T14" s="58" t="s">
        <v>128</v>
      </c>
      <c r="U14" s="58" t="s">
        <v>129</v>
      </c>
      <c r="V14" s="58" t="s">
        <v>130</v>
      </c>
      <c r="W14" s="58" t="s">
        <v>152</v>
      </c>
      <c r="X14" s="58" t="s">
        <v>157</v>
      </c>
      <c r="Y14" s="58" t="s">
        <v>163</v>
      </c>
      <c r="Z14" s="58" t="s">
        <v>173</v>
      </c>
      <c r="AA14" s="58" t="s">
        <v>196</v>
      </c>
      <c r="AB14" s="58" t="s">
        <v>197</v>
      </c>
      <c r="AC14" s="58" t="s">
        <v>198</v>
      </c>
      <c r="AD14" s="60" t="s">
        <v>205</v>
      </c>
      <c r="AE14" s="60" t="s">
        <v>214</v>
      </c>
      <c r="AF14" s="63" t="s">
        <v>226</v>
      </c>
      <c r="AG14" s="59" t="s">
        <v>66</v>
      </c>
    </row>
    <row r="15" spans="1:33" ht="24">
      <c r="A15" s="4"/>
      <c r="B15" s="4"/>
      <c r="G15" s="12">
        <v>1</v>
      </c>
      <c r="H15" s="16"/>
      <c r="I15" s="25" t="s">
        <v>41</v>
      </c>
      <c r="J15" s="28">
        <v>0</v>
      </c>
      <c r="K15" s="29">
        <v>19.2</v>
      </c>
      <c r="L15" s="29">
        <v>26.1</v>
      </c>
      <c r="M15" s="29">
        <v>17.399999999999999</v>
      </c>
      <c r="N15" s="29">
        <v>15.6</v>
      </c>
      <c r="O15" s="28">
        <v>12.8</v>
      </c>
      <c r="P15" s="29">
        <v>15</v>
      </c>
      <c r="Q15" s="28">
        <v>8.8000000000000007</v>
      </c>
      <c r="R15" s="29">
        <v>25.8</v>
      </c>
      <c r="S15" s="28">
        <v>10.8</v>
      </c>
      <c r="T15" s="29">
        <v>17.399999999999999</v>
      </c>
      <c r="U15" s="29">
        <v>15</v>
      </c>
      <c r="V15" s="28">
        <v>8.4</v>
      </c>
      <c r="W15" s="30">
        <v>10</v>
      </c>
      <c r="X15" s="30">
        <v>12</v>
      </c>
      <c r="Y15" s="31">
        <v>15</v>
      </c>
      <c r="Z15" s="31">
        <v>18.399999999999999</v>
      </c>
      <c r="AA15" s="30">
        <f>280*0.03</f>
        <v>8.4</v>
      </c>
      <c r="AB15" s="30">
        <f>190*0.06</f>
        <v>11.4</v>
      </c>
      <c r="AC15" s="31">
        <v>24.3</v>
      </c>
      <c r="AD15" s="31">
        <v>13.8</v>
      </c>
      <c r="AE15" s="30">
        <f>380*0.02</f>
        <v>7.6000000000000005</v>
      </c>
      <c r="AF15" s="31">
        <v>0</v>
      </c>
      <c r="AG15" s="32">
        <f>SUM(I15:AF15)-Q15-V15-S15-W15-AA15-J15-AB15-X15-O15-AE15</f>
        <v>223.00000000000006</v>
      </c>
    </row>
    <row r="16" spans="1:33" ht="24">
      <c r="A16" s="4"/>
      <c r="B16" s="4"/>
      <c r="G16" s="13">
        <v>2</v>
      </c>
      <c r="H16" s="17"/>
      <c r="I16" s="26" t="s">
        <v>4</v>
      </c>
      <c r="J16" s="33">
        <v>24</v>
      </c>
      <c r="K16" s="33">
        <v>19.2</v>
      </c>
      <c r="L16" s="33">
        <v>17.399999999999999</v>
      </c>
      <c r="M16" s="33">
        <v>14.5</v>
      </c>
      <c r="N16" s="34">
        <v>13</v>
      </c>
      <c r="O16" s="33">
        <v>16</v>
      </c>
      <c r="P16" s="34">
        <v>12.5</v>
      </c>
      <c r="Q16" s="34">
        <v>6.6</v>
      </c>
      <c r="R16" s="33">
        <v>25.8</v>
      </c>
      <c r="S16" s="34">
        <v>10.8</v>
      </c>
      <c r="T16" s="33">
        <v>14.5</v>
      </c>
      <c r="U16" s="33">
        <v>15</v>
      </c>
      <c r="V16" s="34">
        <v>12.6</v>
      </c>
      <c r="W16" s="35">
        <v>14</v>
      </c>
      <c r="X16" s="37">
        <v>14</v>
      </c>
      <c r="Y16" s="35">
        <v>15</v>
      </c>
      <c r="Z16" s="37">
        <v>13.8</v>
      </c>
      <c r="AA16" s="35">
        <f>280*0.08</f>
        <v>22.400000000000002</v>
      </c>
      <c r="AB16" s="37">
        <f>190*0.06</f>
        <v>11.4</v>
      </c>
      <c r="AC16" s="35">
        <v>16.2</v>
      </c>
      <c r="AD16" s="37">
        <v>13.8</v>
      </c>
      <c r="AE16" s="37">
        <f>380*0.03</f>
        <v>11.4</v>
      </c>
      <c r="AF16" s="35">
        <v>0</v>
      </c>
      <c r="AG16" s="36">
        <f>SUM(I16:AF16)-N16-P16-Q16-S16-V16-X16-Z16-AB16-AD16-AE16</f>
        <v>213.99999999999983</v>
      </c>
    </row>
    <row r="17" spans="1:33" ht="24">
      <c r="A17" s="4"/>
      <c r="B17" s="4"/>
      <c r="G17" s="13">
        <v>3</v>
      </c>
      <c r="H17" s="17"/>
      <c r="I17" s="26" t="s">
        <v>11</v>
      </c>
      <c r="J17" s="33">
        <v>20</v>
      </c>
      <c r="K17" s="34">
        <v>6.4</v>
      </c>
      <c r="L17" s="33">
        <v>17.399999999999999</v>
      </c>
      <c r="M17" s="33">
        <v>14.5</v>
      </c>
      <c r="N17" s="34">
        <v>7.8</v>
      </c>
      <c r="O17" s="33">
        <v>12.8</v>
      </c>
      <c r="P17" s="33">
        <v>15</v>
      </c>
      <c r="Q17" s="33">
        <v>19.8</v>
      </c>
      <c r="R17" s="34">
        <v>4.3</v>
      </c>
      <c r="S17" s="34">
        <v>0</v>
      </c>
      <c r="T17" s="33">
        <v>20.3</v>
      </c>
      <c r="U17" s="34">
        <v>12.5</v>
      </c>
      <c r="V17" s="34">
        <v>12.6</v>
      </c>
      <c r="W17" s="37">
        <v>12</v>
      </c>
      <c r="X17" s="35">
        <v>18</v>
      </c>
      <c r="Y17" s="35">
        <v>12.5</v>
      </c>
      <c r="Z17" s="37">
        <v>0</v>
      </c>
      <c r="AA17" s="37">
        <f>280*0.04</f>
        <v>11.200000000000001</v>
      </c>
      <c r="AB17" s="37">
        <f>190*0.06</f>
        <v>11.4</v>
      </c>
      <c r="AC17" s="35">
        <v>13.5</v>
      </c>
      <c r="AD17" s="35">
        <v>18.399999999999999</v>
      </c>
      <c r="AE17" s="35">
        <f>380*0.06</f>
        <v>22.8</v>
      </c>
      <c r="AF17" s="35">
        <v>0</v>
      </c>
      <c r="AG17" s="36">
        <f>SUM(I17:AF17)-K17-N17-R17-S17-W17-Z17-AA17-AB17-U17-V17</f>
        <v>205</v>
      </c>
    </row>
    <row r="18" spans="1:33" ht="24">
      <c r="A18" s="4"/>
      <c r="B18" s="4"/>
      <c r="G18" s="13">
        <v>4</v>
      </c>
      <c r="H18" s="17"/>
      <c r="I18" s="26" t="s">
        <v>43</v>
      </c>
      <c r="J18" s="34">
        <v>0</v>
      </c>
      <c r="K18" s="33">
        <v>16</v>
      </c>
      <c r="L18" s="34">
        <v>0</v>
      </c>
      <c r="M18" s="33">
        <v>23.2</v>
      </c>
      <c r="N18" s="33">
        <v>23.4</v>
      </c>
      <c r="O18" s="34">
        <v>0</v>
      </c>
      <c r="P18" s="33">
        <v>20</v>
      </c>
      <c r="Q18" s="33">
        <v>13.2</v>
      </c>
      <c r="R18" s="33">
        <v>12.9</v>
      </c>
      <c r="S18" s="33">
        <v>14.4</v>
      </c>
      <c r="T18" s="34">
        <v>0</v>
      </c>
      <c r="U18" s="33">
        <v>15</v>
      </c>
      <c r="V18" s="34">
        <v>8.4</v>
      </c>
      <c r="W18" s="37">
        <v>12</v>
      </c>
      <c r="X18" s="37">
        <v>12</v>
      </c>
      <c r="Y18" s="35">
        <v>17.5</v>
      </c>
      <c r="Z18" s="37">
        <v>0</v>
      </c>
      <c r="AA18" s="35">
        <f>280*0.05</f>
        <v>14</v>
      </c>
      <c r="AB18" s="37">
        <f>190*0.06</f>
        <v>11.4</v>
      </c>
      <c r="AC18" s="35">
        <v>16.2</v>
      </c>
      <c r="AD18" s="35">
        <v>16.100000000000001</v>
      </c>
      <c r="AE18" s="35">
        <v>0</v>
      </c>
      <c r="AF18" s="35">
        <v>0</v>
      </c>
      <c r="AG18" s="36">
        <f>SUM(I18:AF18)-J18-L18-O18-T18-V18-Z18-AB18-X18-W18</f>
        <v>201.9</v>
      </c>
    </row>
    <row r="19" spans="1:33" ht="24">
      <c r="A19" s="4"/>
      <c r="B19" s="4"/>
      <c r="G19" s="13">
        <v>5</v>
      </c>
      <c r="H19" s="17"/>
      <c r="I19" s="26" t="s">
        <v>18</v>
      </c>
      <c r="J19" s="34">
        <v>8</v>
      </c>
      <c r="K19" s="33">
        <v>19.2</v>
      </c>
      <c r="L19" s="33">
        <v>17.399999999999999</v>
      </c>
      <c r="M19" s="33">
        <v>17.399999999999999</v>
      </c>
      <c r="N19" s="34">
        <v>0</v>
      </c>
      <c r="O19" s="34">
        <v>9.6</v>
      </c>
      <c r="P19" s="34">
        <v>0</v>
      </c>
      <c r="Q19" s="34">
        <v>0</v>
      </c>
      <c r="R19" s="33">
        <v>25.8</v>
      </c>
      <c r="S19" s="33">
        <v>16.2</v>
      </c>
      <c r="T19" s="34">
        <v>8.6999999999999993</v>
      </c>
      <c r="U19" s="33">
        <v>15</v>
      </c>
      <c r="V19" s="34">
        <v>10.5</v>
      </c>
      <c r="W19" s="37">
        <v>12</v>
      </c>
      <c r="X19" s="37">
        <v>0</v>
      </c>
      <c r="Y19" s="35">
        <v>15</v>
      </c>
      <c r="Z19" s="35">
        <v>13.8</v>
      </c>
      <c r="AA19" s="35">
        <f>280*0.04</f>
        <v>11.200000000000001</v>
      </c>
      <c r="AB19" s="37">
        <v>0</v>
      </c>
      <c r="AC19" s="35">
        <v>13.5</v>
      </c>
      <c r="AD19" s="35">
        <v>13.8</v>
      </c>
      <c r="AE19" s="35">
        <f>380*0.05</f>
        <v>19</v>
      </c>
      <c r="AF19" s="35">
        <v>0</v>
      </c>
      <c r="AG19" s="36">
        <f>SUM(I19:AF19)-J19-N19-P19-Q19-T19-X19-AB19-O19-W19-V19</f>
        <v>197.30000000000004</v>
      </c>
    </row>
    <row r="20" spans="1:33" ht="24">
      <c r="A20" s="4"/>
      <c r="B20" s="4"/>
      <c r="G20" s="13">
        <v>6</v>
      </c>
      <c r="H20" s="17"/>
      <c r="I20" s="26" t="s">
        <v>6</v>
      </c>
      <c r="J20" s="33">
        <v>24</v>
      </c>
      <c r="K20" s="33">
        <v>12.8</v>
      </c>
      <c r="L20" s="34">
        <v>0</v>
      </c>
      <c r="M20" s="33">
        <v>17.399999999999999</v>
      </c>
      <c r="N20" s="34">
        <v>0</v>
      </c>
      <c r="O20" s="33">
        <v>19.2</v>
      </c>
      <c r="P20" s="33">
        <v>15</v>
      </c>
      <c r="Q20" s="34">
        <v>8.8000000000000007</v>
      </c>
      <c r="R20" s="34">
        <v>0</v>
      </c>
      <c r="S20" s="33">
        <v>10.8</v>
      </c>
      <c r="T20" s="33">
        <v>11.6</v>
      </c>
      <c r="U20" s="34">
        <v>0</v>
      </c>
      <c r="V20" s="34">
        <v>0</v>
      </c>
      <c r="W20" s="37">
        <v>0</v>
      </c>
      <c r="X20" s="35">
        <v>12</v>
      </c>
      <c r="Y20" s="35">
        <v>15</v>
      </c>
      <c r="Z20" s="37">
        <v>0</v>
      </c>
      <c r="AA20" s="35">
        <f>280*0.06</f>
        <v>16.8</v>
      </c>
      <c r="AB20" s="35">
        <f>190*0.06</f>
        <v>11.4</v>
      </c>
      <c r="AC20" s="35">
        <v>16.2</v>
      </c>
      <c r="AD20" s="35">
        <v>0</v>
      </c>
      <c r="AE20" s="37">
        <f>380*0.01</f>
        <v>3.8000000000000003</v>
      </c>
      <c r="AF20" s="35">
        <v>0</v>
      </c>
      <c r="AG20" s="36">
        <f>SUM(I20:AF20)-Q20-AE20</f>
        <v>182.19999999999996</v>
      </c>
    </row>
    <row r="21" spans="1:33" ht="24">
      <c r="A21" s="4"/>
      <c r="B21" s="4"/>
      <c r="G21" s="13">
        <v>7</v>
      </c>
      <c r="H21" s="17"/>
      <c r="I21" s="26" t="s">
        <v>21</v>
      </c>
      <c r="J21" s="34">
        <v>4</v>
      </c>
      <c r="K21" s="33">
        <v>9.6</v>
      </c>
      <c r="L21" s="33">
        <v>0</v>
      </c>
      <c r="M21" s="33">
        <v>17.399999999999999</v>
      </c>
      <c r="N21" s="33">
        <v>15.6</v>
      </c>
      <c r="O21" s="34">
        <v>3.2</v>
      </c>
      <c r="P21" s="34">
        <v>7.5</v>
      </c>
      <c r="Q21" s="33">
        <v>11</v>
      </c>
      <c r="R21" s="33">
        <v>17.2</v>
      </c>
      <c r="S21" s="33">
        <v>0</v>
      </c>
      <c r="T21" s="33">
        <v>17.399999999999999</v>
      </c>
      <c r="U21" s="34">
        <v>7.5</v>
      </c>
      <c r="V21" s="33">
        <v>12.6</v>
      </c>
      <c r="W21" s="35">
        <v>12</v>
      </c>
      <c r="X21" s="35">
        <v>12</v>
      </c>
      <c r="Y21" s="35">
        <v>15</v>
      </c>
      <c r="Z21" s="35">
        <v>11.5</v>
      </c>
      <c r="AA21" s="35">
        <f>280*0.06</f>
        <v>16.8</v>
      </c>
      <c r="AB21" s="37">
        <f>190*0.05</f>
        <v>9.5</v>
      </c>
      <c r="AC21" s="37">
        <v>8.1</v>
      </c>
      <c r="AD21" s="37">
        <v>0</v>
      </c>
      <c r="AE21" s="37">
        <f>380*0.01</f>
        <v>3.8000000000000003</v>
      </c>
      <c r="AF21" s="35">
        <v>0</v>
      </c>
      <c r="AG21" s="36">
        <f>SUM(I21:AF21)-J21-O21-P21-U21-AB21-AC21-AE21</f>
        <v>168.10000000000002</v>
      </c>
    </row>
    <row r="22" spans="1:33" ht="24">
      <c r="A22" s="4"/>
      <c r="B22" s="4"/>
      <c r="G22" s="13">
        <v>8</v>
      </c>
      <c r="H22" s="17"/>
      <c r="I22" s="26" t="s">
        <v>2</v>
      </c>
      <c r="J22" s="33">
        <v>32</v>
      </c>
      <c r="K22" s="33">
        <v>0</v>
      </c>
      <c r="L22" s="33">
        <v>14.5</v>
      </c>
      <c r="M22" s="33">
        <v>8.6999999999999993</v>
      </c>
      <c r="N22" s="33">
        <v>18.2</v>
      </c>
      <c r="O22" s="33">
        <v>19.2</v>
      </c>
      <c r="P22" s="33">
        <v>10</v>
      </c>
      <c r="Q22" s="33">
        <v>0</v>
      </c>
      <c r="R22" s="33">
        <v>0</v>
      </c>
      <c r="S22" s="33">
        <v>12.6</v>
      </c>
      <c r="T22" s="33">
        <v>17.399999999999999</v>
      </c>
      <c r="U22" s="33">
        <v>15</v>
      </c>
      <c r="V22" s="33">
        <v>12.6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6">
        <f>SUM(I22:AF22)</f>
        <v>160.19999999999999</v>
      </c>
    </row>
    <row r="23" spans="1:33" ht="24">
      <c r="A23" s="4"/>
      <c r="B23" s="4"/>
      <c r="G23" s="13">
        <v>9</v>
      </c>
      <c r="H23" s="17"/>
      <c r="I23" s="26" t="s">
        <v>12</v>
      </c>
      <c r="J23" s="33">
        <v>20</v>
      </c>
      <c r="K23" s="33">
        <v>0</v>
      </c>
      <c r="L23" s="33">
        <v>17.399999999999999</v>
      </c>
      <c r="M23" s="33">
        <v>8.6999999999999993</v>
      </c>
      <c r="N23" s="33">
        <v>5.2</v>
      </c>
      <c r="O23" s="33">
        <v>16</v>
      </c>
      <c r="P23" s="33">
        <v>12.5</v>
      </c>
      <c r="Q23" s="33">
        <v>6.6</v>
      </c>
      <c r="R23" s="33">
        <v>4.3</v>
      </c>
      <c r="S23" s="33">
        <v>0</v>
      </c>
      <c r="T23" s="33">
        <v>17.399999999999999</v>
      </c>
      <c r="U23" s="33">
        <v>12.5</v>
      </c>
      <c r="V23" s="33">
        <v>0</v>
      </c>
      <c r="W23" s="35">
        <v>0</v>
      </c>
      <c r="X23" s="35">
        <v>6</v>
      </c>
      <c r="Y23" s="35">
        <v>22.5</v>
      </c>
      <c r="Z23" s="37">
        <v>2.2999999999999998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6">
        <f>SUM(I23:AF23)-Z23</f>
        <v>149.1</v>
      </c>
    </row>
    <row r="24" spans="1:33" ht="25" thickBot="1">
      <c r="A24" s="4"/>
      <c r="B24" s="4"/>
      <c r="G24" s="23">
        <v>10</v>
      </c>
      <c r="H24" s="24"/>
      <c r="I24" s="27" t="s">
        <v>47</v>
      </c>
      <c r="J24" s="38">
        <v>0</v>
      </c>
      <c r="K24" s="38">
        <v>6.4</v>
      </c>
      <c r="L24" s="38">
        <v>0</v>
      </c>
      <c r="M24" s="38">
        <v>0</v>
      </c>
      <c r="N24" s="38">
        <v>20.8</v>
      </c>
      <c r="O24" s="38">
        <v>19.2</v>
      </c>
      <c r="P24" s="38">
        <v>15</v>
      </c>
      <c r="Q24" s="38">
        <v>13.2</v>
      </c>
      <c r="R24" s="38">
        <v>0</v>
      </c>
      <c r="S24" s="38">
        <v>10.8</v>
      </c>
      <c r="T24" s="38">
        <v>2.9</v>
      </c>
      <c r="U24" s="38">
        <v>2.5</v>
      </c>
      <c r="V24" s="38">
        <v>0</v>
      </c>
      <c r="W24" s="39">
        <v>12</v>
      </c>
      <c r="X24" s="39">
        <v>0</v>
      </c>
      <c r="Y24" s="39">
        <v>20</v>
      </c>
      <c r="Z24" s="39">
        <v>13.8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40">
        <f>SUM(I24:AF24)</f>
        <v>136.60000000000002</v>
      </c>
    </row>
    <row r="25" spans="1:33" ht="24">
      <c r="A25" s="4"/>
      <c r="B25" s="4"/>
      <c r="G25" s="21">
        <v>11</v>
      </c>
      <c r="H25" s="22"/>
      <c r="I25" s="41" t="s">
        <v>40</v>
      </c>
      <c r="J25" s="42">
        <v>0</v>
      </c>
      <c r="K25" s="42">
        <v>22.4</v>
      </c>
      <c r="L25" s="42">
        <v>14.5</v>
      </c>
      <c r="M25" s="42">
        <v>11.6</v>
      </c>
      <c r="N25" s="42">
        <v>7.8</v>
      </c>
      <c r="O25" s="42">
        <v>0</v>
      </c>
      <c r="P25" s="42">
        <v>10</v>
      </c>
      <c r="Q25" s="42">
        <v>0</v>
      </c>
      <c r="R25" s="42">
        <v>0</v>
      </c>
      <c r="S25" s="42">
        <v>0</v>
      </c>
      <c r="T25" s="42">
        <v>11.6</v>
      </c>
      <c r="U25" s="42">
        <v>20</v>
      </c>
      <c r="V25" s="42">
        <v>0</v>
      </c>
      <c r="W25" s="43">
        <v>6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f>380*0.06</f>
        <v>22.8</v>
      </c>
      <c r="AF25" s="43">
        <f>90*0.08</f>
        <v>7.2</v>
      </c>
      <c r="AG25" s="44">
        <f>SUM(I25:AF25)</f>
        <v>133.89999999999998</v>
      </c>
    </row>
    <row r="26" spans="1:33" ht="24">
      <c r="A26" s="4"/>
      <c r="B26" s="4"/>
      <c r="G26" s="18">
        <v>12</v>
      </c>
      <c r="H26" s="19"/>
      <c r="I26" s="45" t="s">
        <v>60</v>
      </c>
      <c r="J26" s="46">
        <v>0</v>
      </c>
      <c r="K26" s="46">
        <v>0</v>
      </c>
      <c r="L26" s="46">
        <v>8.6999999999999993</v>
      </c>
      <c r="M26" s="46">
        <v>0</v>
      </c>
      <c r="N26" s="46">
        <v>0</v>
      </c>
      <c r="O26" s="46">
        <v>0</v>
      </c>
      <c r="P26" s="46">
        <v>15</v>
      </c>
      <c r="Q26" s="46">
        <v>13.2</v>
      </c>
      <c r="R26" s="46">
        <v>0</v>
      </c>
      <c r="S26" s="46">
        <v>0</v>
      </c>
      <c r="T26" s="46">
        <v>0</v>
      </c>
      <c r="U26" s="46">
        <v>22.5</v>
      </c>
      <c r="V26" s="46">
        <v>18.899999999999999</v>
      </c>
      <c r="W26" s="47">
        <v>0</v>
      </c>
      <c r="X26" s="47">
        <v>12</v>
      </c>
      <c r="Y26" s="47">
        <v>15</v>
      </c>
      <c r="Z26" s="47">
        <v>9.1999999999999993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6">
        <f>SUM(I26:AF26)</f>
        <v>114.5</v>
      </c>
    </row>
    <row r="27" spans="1:33" ht="24">
      <c r="A27" s="4"/>
      <c r="B27" s="4"/>
      <c r="G27" s="18">
        <v>13</v>
      </c>
      <c r="H27" s="19"/>
      <c r="I27" s="45" t="s">
        <v>57</v>
      </c>
      <c r="J27" s="46">
        <v>0</v>
      </c>
      <c r="K27" s="46">
        <v>0</v>
      </c>
      <c r="L27" s="46">
        <v>14.5</v>
      </c>
      <c r="M27" s="46">
        <v>20.3</v>
      </c>
      <c r="N27" s="46">
        <v>2.6</v>
      </c>
      <c r="O27" s="46">
        <v>9.6</v>
      </c>
      <c r="P27" s="46">
        <v>7.5</v>
      </c>
      <c r="Q27" s="46">
        <v>0</v>
      </c>
      <c r="R27" s="46">
        <v>25.8</v>
      </c>
      <c r="S27" s="46">
        <v>10.8</v>
      </c>
      <c r="T27" s="46">
        <v>2.9</v>
      </c>
      <c r="U27" s="46">
        <v>7.5</v>
      </c>
      <c r="V27" s="46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6">
        <f>SUM(I27:AF27)</f>
        <v>101.5</v>
      </c>
    </row>
    <row r="28" spans="1:33" ht="24">
      <c r="G28" s="18">
        <v>14</v>
      </c>
      <c r="H28" s="19"/>
      <c r="I28" s="45" t="s">
        <v>9</v>
      </c>
      <c r="J28" s="46">
        <v>24</v>
      </c>
      <c r="K28" s="46">
        <v>19.2</v>
      </c>
      <c r="L28" s="46">
        <v>0</v>
      </c>
      <c r="M28" s="46">
        <v>0</v>
      </c>
      <c r="N28" s="46">
        <v>0</v>
      </c>
      <c r="O28" s="46">
        <v>19.2</v>
      </c>
      <c r="P28" s="46">
        <v>0</v>
      </c>
      <c r="Q28" s="46">
        <v>11</v>
      </c>
      <c r="R28" s="46">
        <v>0</v>
      </c>
      <c r="S28" s="46">
        <v>0</v>
      </c>
      <c r="T28" s="46">
        <v>8.6999999999999993</v>
      </c>
      <c r="U28" s="46">
        <v>0</v>
      </c>
      <c r="V28" s="46">
        <v>0</v>
      </c>
      <c r="W28" s="47">
        <v>0</v>
      </c>
      <c r="X28" s="47">
        <v>16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6">
        <f>SUM(I28:AF28)</f>
        <v>98.100000000000009</v>
      </c>
    </row>
    <row r="29" spans="1:33" ht="24">
      <c r="G29" s="18">
        <v>15</v>
      </c>
      <c r="H29" s="19"/>
      <c r="I29" s="45" t="s">
        <v>58</v>
      </c>
      <c r="J29" s="46">
        <v>0</v>
      </c>
      <c r="K29" s="46">
        <v>0</v>
      </c>
      <c r="L29" s="46">
        <v>11.6</v>
      </c>
      <c r="M29" s="46">
        <v>5.8</v>
      </c>
      <c r="N29" s="46">
        <v>15.6</v>
      </c>
      <c r="O29" s="46">
        <v>22.4</v>
      </c>
      <c r="P29" s="46">
        <v>15</v>
      </c>
      <c r="Q29" s="46">
        <v>17.600000000000001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6">
        <f>SUM(I29:AF29)</f>
        <v>88</v>
      </c>
    </row>
    <row r="30" spans="1:33" ht="24">
      <c r="G30" s="14">
        <v>16</v>
      </c>
      <c r="H30" s="11"/>
      <c r="I30" s="48" t="s">
        <v>38</v>
      </c>
      <c r="J30" s="48">
        <v>0</v>
      </c>
      <c r="K30" s="48">
        <v>29</v>
      </c>
      <c r="L30" s="48">
        <v>0</v>
      </c>
      <c r="M30" s="48">
        <v>17.399999999999999</v>
      </c>
      <c r="N30" s="48">
        <v>0</v>
      </c>
      <c r="O30" s="48">
        <v>28.8</v>
      </c>
      <c r="P30" s="48">
        <v>8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6">
        <f>SUM(I30:AF30)</f>
        <v>83.2</v>
      </c>
    </row>
    <row r="31" spans="1:33" ht="24">
      <c r="G31" s="15">
        <v>17</v>
      </c>
      <c r="H31" s="9"/>
      <c r="I31" s="20" t="s">
        <v>153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10</v>
      </c>
      <c r="X31" s="20">
        <v>0</v>
      </c>
      <c r="Y31" s="20">
        <v>2.5</v>
      </c>
      <c r="Z31" s="20">
        <v>11.5</v>
      </c>
      <c r="AA31" s="52">
        <f>280*0.03</f>
        <v>8.4</v>
      </c>
      <c r="AB31" s="52">
        <f>190*0.05</f>
        <v>9.5</v>
      </c>
      <c r="AC31" s="52">
        <v>0</v>
      </c>
      <c r="AD31" s="52">
        <v>13.8</v>
      </c>
      <c r="AE31" s="52">
        <f>380*0.05</f>
        <v>19</v>
      </c>
      <c r="AF31" s="52">
        <f>90*0.09</f>
        <v>8.1</v>
      </c>
      <c r="AG31" s="46">
        <f>SUM(I31:AF31)</f>
        <v>82.8</v>
      </c>
    </row>
    <row r="32" spans="1:33" ht="24">
      <c r="G32" s="15">
        <v>18</v>
      </c>
      <c r="H32" s="9"/>
      <c r="I32" s="46" t="s">
        <v>24</v>
      </c>
      <c r="J32" s="46">
        <v>4</v>
      </c>
      <c r="K32" s="46">
        <v>19.2</v>
      </c>
      <c r="L32" s="46">
        <v>2.9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26.1</v>
      </c>
      <c r="U32" s="46">
        <v>10</v>
      </c>
      <c r="V32" s="46">
        <v>0</v>
      </c>
      <c r="W32" s="46">
        <v>18</v>
      </c>
      <c r="X32" s="46">
        <v>0</v>
      </c>
      <c r="Y32" s="46">
        <v>0</v>
      </c>
      <c r="Z32" s="46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6">
        <f>SUM(I32:AF32)</f>
        <v>80.2</v>
      </c>
    </row>
    <row r="33" spans="7:33" ht="24">
      <c r="G33" s="15">
        <v>19</v>
      </c>
      <c r="H33" s="9"/>
      <c r="I33" s="20" t="s">
        <v>158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12</v>
      </c>
      <c r="Y33" s="20">
        <v>0</v>
      </c>
      <c r="Z33" s="20">
        <v>13.8</v>
      </c>
      <c r="AA33" s="52">
        <v>0</v>
      </c>
      <c r="AB33" s="52">
        <v>0</v>
      </c>
      <c r="AC33" s="52">
        <v>16.2</v>
      </c>
      <c r="AD33" s="52">
        <v>0</v>
      </c>
      <c r="AE33" s="52">
        <f>380*0.09</f>
        <v>34.199999999999996</v>
      </c>
      <c r="AF33" s="52">
        <v>0</v>
      </c>
      <c r="AG33" s="46">
        <f>SUM(I33:AF33)</f>
        <v>76.199999999999989</v>
      </c>
    </row>
    <row r="34" spans="7:33" ht="24">
      <c r="G34" s="15">
        <v>20</v>
      </c>
      <c r="H34" s="9"/>
      <c r="I34" s="20" t="s">
        <v>39</v>
      </c>
      <c r="J34" s="20">
        <v>0</v>
      </c>
      <c r="K34" s="20">
        <v>25.6</v>
      </c>
      <c r="L34" s="20">
        <v>17.399999999999999</v>
      </c>
      <c r="M34" s="20">
        <v>26.1</v>
      </c>
      <c r="N34" s="20">
        <v>0</v>
      </c>
      <c r="O34" s="20">
        <v>3.2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6">
        <f>SUM(I34:AF34)</f>
        <v>72.3</v>
      </c>
    </row>
    <row r="35" spans="7:33" ht="24">
      <c r="G35" s="15">
        <v>21</v>
      </c>
      <c r="H35" s="9"/>
      <c r="I35" s="20" t="s">
        <v>7</v>
      </c>
      <c r="J35" s="20">
        <v>24</v>
      </c>
      <c r="K35" s="20">
        <v>9.6</v>
      </c>
      <c r="L35" s="20">
        <v>8.6999999999999993</v>
      </c>
      <c r="M35" s="20">
        <v>0</v>
      </c>
      <c r="N35" s="20">
        <v>13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14.5</v>
      </c>
      <c r="U35" s="20">
        <v>2.5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6">
        <f>SUM(I35:AF35)</f>
        <v>72.3</v>
      </c>
    </row>
    <row r="36" spans="7:33" ht="24">
      <c r="G36" s="15">
        <v>22</v>
      </c>
      <c r="H36" s="8"/>
      <c r="I36" s="20" t="s">
        <v>70</v>
      </c>
      <c r="J36" s="20">
        <v>0</v>
      </c>
      <c r="K36" s="20">
        <v>0</v>
      </c>
      <c r="L36" s="20">
        <v>0</v>
      </c>
      <c r="M36" s="20">
        <v>2.9</v>
      </c>
      <c r="N36" s="20">
        <v>0</v>
      </c>
      <c r="O36" s="20">
        <v>0</v>
      </c>
      <c r="P36" s="20">
        <v>0</v>
      </c>
      <c r="Q36" s="20">
        <v>13.2</v>
      </c>
      <c r="R36" s="20">
        <v>0</v>
      </c>
      <c r="S36" s="46">
        <v>0</v>
      </c>
      <c r="T36" s="20">
        <v>17.399999999999999</v>
      </c>
      <c r="U36" s="20">
        <v>0</v>
      </c>
      <c r="V36" s="20">
        <v>0</v>
      </c>
      <c r="W36" s="20">
        <v>16</v>
      </c>
      <c r="X36" s="46">
        <v>0</v>
      </c>
      <c r="Y36" s="20">
        <v>0</v>
      </c>
      <c r="Z36" s="20">
        <v>0</v>
      </c>
      <c r="AA36" s="20">
        <f>280*0.05</f>
        <v>14</v>
      </c>
      <c r="AB36" s="20">
        <f>190*0.04</f>
        <v>7.6000000000000005</v>
      </c>
      <c r="AC36" s="20">
        <v>0</v>
      </c>
      <c r="AD36" s="47">
        <v>0</v>
      </c>
      <c r="AE36" s="47">
        <v>0</v>
      </c>
      <c r="AF36" s="47">
        <v>0</v>
      </c>
      <c r="AG36" s="46">
        <f>SUM(I36:AF36)</f>
        <v>71.099999999999994</v>
      </c>
    </row>
    <row r="37" spans="7:33" ht="24">
      <c r="G37" s="15">
        <v>23</v>
      </c>
      <c r="H37" s="8"/>
      <c r="I37" s="20" t="s">
        <v>10</v>
      </c>
      <c r="J37" s="20">
        <v>20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46">
        <v>0</v>
      </c>
      <c r="T37" s="20">
        <v>5.8</v>
      </c>
      <c r="U37" s="20">
        <v>12.5</v>
      </c>
      <c r="V37" s="20">
        <v>12.6</v>
      </c>
      <c r="W37" s="20">
        <v>0</v>
      </c>
      <c r="X37" s="20">
        <v>8</v>
      </c>
      <c r="Y37" s="20">
        <v>0</v>
      </c>
      <c r="Z37" s="20">
        <v>6.9</v>
      </c>
      <c r="AA37" s="46">
        <v>0</v>
      </c>
      <c r="AB37" s="46">
        <v>0</v>
      </c>
      <c r="AC37" s="46">
        <v>0</v>
      </c>
      <c r="AD37" s="46">
        <v>0</v>
      </c>
      <c r="AE37" s="47">
        <v>0</v>
      </c>
      <c r="AF37" s="47">
        <v>0</v>
      </c>
      <c r="AG37" s="46">
        <f>SUM(I37:AF37)</f>
        <v>65.8</v>
      </c>
    </row>
    <row r="38" spans="7:33" ht="24">
      <c r="G38" s="15">
        <v>24</v>
      </c>
      <c r="H38" s="8"/>
      <c r="I38" s="20" t="s">
        <v>69</v>
      </c>
      <c r="J38" s="20">
        <v>0</v>
      </c>
      <c r="K38" s="20">
        <v>0</v>
      </c>
      <c r="L38" s="20">
        <v>0</v>
      </c>
      <c r="M38" s="20">
        <v>11.6</v>
      </c>
      <c r="N38" s="20">
        <v>15.6</v>
      </c>
      <c r="O38" s="20">
        <v>0</v>
      </c>
      <c r="P38" s="20">
        <v>12.5</v>
      </c>
      <c r="Q38" s="20">
        <v>0</v>
      </c>
      <c r="R38" s="20">
        <v>25.8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7">
        <v>0</v>
      </c>
      <c r="AG38" s="46">
        <f>SUM(I38:AF38)</f>
        <v>65.5</v>
      </c>
    </row>
    <row r="39" spans="7:33" ht="24">
      <c r="G39" s="15">
        <v>25</v>
      </c>
      <c r="H39" s="9"/>
      <c r="I39" s="20" t="s">
        <v>159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10</v>
      </c>
      <c r="Y39" s="20">
        <v>0</v>
      </c>
      <c r="Z39" s="20">
        <v>16.100000000000001</v>
      </c>
      <c r="AA39" s="20">
        <v>0</v>
      </c>
      <c r="AB39" s="20">
        <v>0</v>
      </c>
      <c r="AC39" s="20">
        <v>21.6</v>
      </c>
      <c r="AD39" s="20">
        <v>0</v>
      </c>
      <c r="AE39" s="20">
        <f>380*0.04</f>
        <v>15.200000000000001</v>
      </c>
      <c r="AF39" s="47">
        <v>0</v>
      </c>
      <c r="AG39" s="46">
        <f>SUM(I39:AF39)</f>
        <v>62.900000000000006</v>
      </c>
    </row>
    <row r="40" spans="7:33" ht="24">
      <c r="G40" s="15">
        <v>26</v>
      </c>
      <c r="H40" s="9"/>
      <c r="I40" s="20" t="s">
        <v>121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10.8</v>
      </c>
      <c r="T40" s="20">
        <v>0</v>
      </c>
      <c r="U40" s="20">
        <v>0</v>
      </c>
      <c r="V40" s="20">
        <v>0</v>
      </c>
      <c r="W40" s="20">
        <v>0</v>
      </c>
      <c r="X40" s="20">
        <v>10</v>
      </c>
      <c r="Y40" s="20">
        <v>0</v>
      </c>
      <c r="Z40" s="20">
        <v>13.8</v>
      </c>
      <c r="AA40" s="20">
        <f>280*0.05</f>
        <v>14</v>
      </c>
      <c r="AB40" s="20">
        <v>0</v>
      </c>
      <c r="AC40" s="20">
        <v>0</v>
      </c>
      <c r="AD40" s="20">
        <v>13.8</v>
      </c>
      <c r="AE40" s="46">
        <v>0</v>
      </c>
      <c r="AF40" s="47">
        <v>0</v>
      </c>
      <c r="AG40" s="46">
        <f>SUM(I40:AF40)</f>
        <v>62.400000000000006</v>
      </c>
    </row>
    <row r="41" spans="7:33" ht="24">
      <c r="G41" s="15">
        <v>27</v>
      </c>
      <c r="H41" s="8"/>
      <c r="I41" s="20" t="s">
        <v>51</v>
      </c>
      <c r="J41" s="51">
        <v>0</v>
      </c>
      <c r="K41" s="20">
        <v>3.2</v>
      </c>
      <c r="L41" s="20">
        <v>2.9</v>
      </c>
      <c r="M41" s="20">
        <v>2.9</v>
      </c>
      <c r="N41" s="51">
        <v>0</v>
      </c>
      <c r="O41" s="51">
        <v>0</v>
      </c>
      <c r="P41" s="51">
        <v>2.5</v>
      </c>
      <c r="Q41" s="51">
        <v>2.2000000000000002</v>
      </c>
      <c r="R41" s="51">
        <v>0</v>
      </c>
      <c r="S41" s="20">
        <v>7.2</v>
      </c>
      <c r="T41" s="51">
        <v>0</v>
      </c>
      <c r="U41" s="20">
        <v>2.5</v>
      </c>
      <c r="V41" s="20">
        <v>10.5</v>
      </c>
      <c r="W41" s="20">
        <v>6</v>
      </c>
      <c r="X41" s="61">
        <v>0</v>
      </c>
      <c r="Y41" s="20">
        <v>2.5</v>
      </c>
      <c r="Z41" s="20">
        <v>4.5999999999999996</v>
      </c>
      <c r="AA41" s="20">
        <f>280*0.01</f>
        <v>2.8000000000000003</v>
      </c>
      <c r="AB41" s="51">
        <f>190*0.01</f>
        <v>1.9000000000000001</v>
      </c>
      <c r="AC41" s="20">
        <v>2.7</v>
      </c>
      <c r="AD41" s="20">
        <v>4.5999999999999996</v>
      </c>
      <c r="AE41" s="20">
        <v>0</v>
      </c>
      <c r="AF41" s="47">
        <v>0</v>
      </c>
      <c r="AG41" s="46">
        <f>SUM(I41:AF41)</f>
        <v>59</v>
      </c>
    </row>
    <row r="42" spans="7:33" ht="24">
      <c r="G42" s="15">
        <v>28</v>
      </c>
      <c r="H42" s="8"/>
      <c r="I42" s="46" t="s">
        <v>44</v>
      </c>
      <c r="J42" s="46">
        <v>0</v>
      </c>
      <c r="K42" s="46">
        <v>16</v>
      </c>
      <c r="L42" s="46">
        <v>0</v>
      </c>
      <c r="M42" s="46">
        <v>0</v>
      </c>
      <c r="N42" s="46">
        <v>15.6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20">
        <v>0</v>
      </c>
      <c r="AA42" s="20">
        <f>280*0.06</f>
        <v>16.8</v>
      </c>
      <c r="AB42" s="20">
        <f>190*0.03</f>
        <v>5.7</v>
      </c>
      <c r="AC42" s="20">
        <v>0</v>
      </c>
      <c r="AD42" s="20">
        <v>0</v>
      </c>
      <c r="AE42" s="20">
        <v>0</v>
      </c>
      <c r="AF42" s="47">
        <v>0</v>
      </c>
      <c r="AG42" s="46">
        <f>SUM(I42:AF42)</f>
        <v>54.100000000000009</v>
      </c>
    </row>
    <row r="43" spans="7:33" ht="24">
      <c r="G43" s="15">
        <v>29</v>
      </c>
      <c r="H43" s="9"/>
      <c r="I43" s="20" t="s">
        <v>165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12.5</v>
      </c>
      <c r="Z43" s="20">
        <v>13.8</v>
      </c>
      <c r="AA43" s="20">
        <v>0</v>
      </c>
      <c r="AB43" s="20">
        <v>0</v>
      </c>
      <c r="AC43" s="46">
        <v>0</v>
      </c>
      <c r="AD43" s="46">
        <v>4.5999999999999996</v>
      </c>
      <c r="AE43" s="46">
        <f>380*0.06</f>
        <v>22.8</v>
      </c>
      <c r="AF43" s="47">
        <v>0</v>
      </c>
      <c r="AG43" s="46">
        <f>SUM(I43:AF43)</f>
        <v>53.7</v>
      </c>
    </row>
    <row r="44" spans="7:33" ht="24">
      <c r="G44" s="15">
        <v>30</v>
      </c>
      <c r="H44" s="9"/>
      <c r="I44" s="20" t="s">
        <v>186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f>280*0.06</f>
        <v>16.8</v>
      </c>
      <c r="AB44" s="20">
        <v>0</v>
      </c>
      <c r="AC44" s="20">
        <v>5.4</v>
      </c>
      <c r="AD44" s="46">
        <v>0</v>
      </c>
      <c r="AE44" s="46">
        <f>380*0.08</f>
        <v>30.400000000000002</v>
      </c>
      <c r="AF44" s="47">
        <v>0</v>
      </c>
      <c r="AG44" s="46">
        <f>SUM(I44:AF44)</f>
        <v>52.600000000000009</v>
      </c>
    </row>
    <row r="45" spans="7:33" ht="24">
      <c r="G45" s="15">
        <v>31</v>
      </c>
      <c r="H45" s="9"/>
      <c r="I45" s="20" t="s">
        <v>195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16.2</v>
      </c>
      <c r="AD45" s="20">
        <v>11.5</v>
      </c>
      <c r="AE45" s="20">
        <f>380*0.05</f>
        <v>19</v>
      </c>
      <c r="AF45" s="47">
        <v>0</v>
      </c>
      <c r="AG45" s="46">
        <f>SUM(I45:AF45)</f>
        <v>46.7</v>
      </c>
    </row>
    <row r="46" spans="7:33" ht="24">
      <c r="G46" s="15">
        <v>32</v>
      </c>
      <c r="H46" s="8"/>
      <c r="I46" s="46" t="s">
        <v>54</v>
      </c>
      <c r="J46" s="46">
        <v>0</v>
      </c>
      <c r="K46" s="46">
        <v>0</v>
      </c>
      <c r="L46" s="46">
        <v>23.2</v>
      </c>
      <c r="M46" s="46">
        <v>0</v>
      </c>
      <c r="N46" s="46">
        <v>0</v>
      </c>
      <c r="O46" s="46">
        <v>19.2</v>
      </c>
      <c r="P46" s="46">
        <v>2.5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20">
        <v>0</v>
      </c>
      <c r="AE46" s="20">
        <v>0</v>
      </c>
      <c r="AF46" s="47">
        <v>0</v>
      </c>
      <c r="AG46" s="46">
        <f>SUM(I46:AF46)</f>
        <v>44.9</v>
      </c>
    </row>
    <row r="47" spans="7:33" ht="24">
      <c r="G47" s="15">
        <v>33</v>
      </c>
      <c r="H47" s="8"/>
      <c r="I47" s="20" t="s">
        <v>90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19.2</v>
      </c>
      <c r="P47" s="20">
        <v>0</v>
      </c>
      <c r="Q47" s="20">
        <v>0</v>
      </c>
      <c r="R47" s="20">
        <v>0</v>
      </c>
      <c r="S47" s="46">
        <v>0</v>
      </c>
      <c r="T47" s="20">
        <v>0</v>
      </c>
      <c r="U47" s="20">
        <v>0</v>
      </c>
      <c r="V47" s="20">
        <v>0</v>
      </c>
      <c r="W47" s="20">
        <v>0</v>
      </c>
      <c r="X47" s="46">
        <v>0</v>
      </c>
      <c r="Y47" s="20">
        <v>0</v>
      </c>
      <c r="Z47" s="20">
        <v>0</v>
      </c>
      <c r="AA47" s="20">
        <f>280*0.09</f>
        <v>25.2</v>
      </c>
      <c r="AB47" s="20">
        <v>0</v>
      </c>
      <c r="AC47" s="20">
        <v>0</v>
      </c>
      <c r="AD47" s="20">
        <v>0</v>
      </c>
      <c r="AE47" s="20">
        <v>0</v>
      </c>
      <c r="AF47" s="47">
        <v>0</v>
      </c>
      <c r="AG47" s="46">
        <f>SUM(I47:AF47)</f>
        <v>44.4</v>
      </c>
    </row>
    <row r="48" spans="7:33" ht="24">
      <c r="G48" s="15">
        <v>34</v>
      </c>
      <c r="H48" s="8"/>
      <c r="I48" s="20" t="s">
        <v>89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16</v>
      </c>
      <c r="P48" s="20">
        <v>0</v>
      </c>
      <c r="Q48" s="20">
        <v>0</v>
      </c>
      <c r="R48" s="20">
        <v>8.6</v>
      </c>
      <c r="S48" s="46">
        <v>0</v>
      </c>
      <c r="T48" s="20">
        <v>0</v>
      </c>
      <c r="U48" s="20">
        <v>0</v>
      </c>
      <c r="V48" s="20">
        <v>0</v>
      </c>
      <c r="W48" s="20">
        <v>0</v>
      </c>
      <c r="X48" s="46">
        <v>0</v>
      </c>
      <c r="Y48" s="20">
        <v>0</v>
      </c>
      <c r="Z48" s="20">
        <v>0</v>
      </c>
      <c r="AA48" s="20">
        <f>280*0.06</f>
        <v>16.8</v>
      </c>
      <c r="AB48" s="20">
        <v>0</v>
      </c>
      <c r="AC48" s="20">
        <v>0</v>
      </c>
      <c r="AD48" s="20">
        <v>0</v>
      </c>
      <c r="AE48" s="20">
        <v>0</v>
      </c>
      <c r="AF48" s="47">
        <v>0</v>
      </c>
      <c r="AG48" s="46">
        <f>SUM(I48:AF48)</f>
        <v>41.400000000000006</v>
      </c>
    </row>
    <row r="49" spans="7:33" ht="24">
      <c r="G49" s="15">
        <v>35</v>
      </c>
      <c r="H49" s="8"/>
      <c r="I49" s="20" t="s">
        <v>111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25.8</v>
      </c>
      <c r="S49" s="20">
        <v>0</v>
      </c>
      <c r="T49" s="20">
        <v>0</v>
      </c>
      <c r="U49" s="20">
        <v>0</v>
      </c>
      <c r="V49" s="20">
        <v>14.7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47">
        <v>0</v>
      </c>
      <c r="AG49" s="46">
        <f>SUM(I49:AF49)</f>
        <v>40.5</v>
      </c>
    </row>
    <row r="50" spans="7:33" ht="24">
      <c r="G50" s="15">
        <v>36</v>
      </c>
      <c r="H50" s="9"/>
      <c r="I50" s="20" t="s">
        <v>108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38.700000000000003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47">
        <v>0</v>
      </c>
      <c r="AG50" s="46">
        <f>SUM(I50:AF50)</f>
        <v>38.700000000000003</v>
      </c>
    </row>
    <row r="51" spans="7:33" ht="24">
      <c r="G51" s="15">
        <v>37</v>
      </c>
      <c r="H51" s="8"/>
      <c r="I51" s="20" t="s">
        <v>145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16.8</v>
      </c>
      <c r="W51" s="20">
        <v>0</v>
      </c>
      <c r="X51" s="46">
        <v>0</v>
      </c>
      <c r="Y51" s="20">
        <v>0</v>
      </c>
      <c r="Z51" s="20">
        <v>20.7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47">
        <v>0</v>
      </c>
      <c r="AG51" s="46">
        <f>SUM(I51:AF51)</f>
        <v>37.5</v>
      </c>
    </row>
    <row r="52" spans="7:33" ht="24">
      <c r="G52" s="15">
        <v>38</v>
      </c>
      <c r="H52" s="8"/>
      <c r="I52" s="46" t="s">
        <v>3</v>
      </c>
      <c r="J52" s="46">
        <v>28</v>
      </c>
      <c r="K52" s="46">
        <v>0</v>
      </c>
      <c r="L52" s="46">
        <v>0</v>
      </c>
      <c r="M52" s="46">
        <v>0</v>
      </c>
      <c r="N52" s="46">
        <v>0</v>
      </c>
      <c r="O52" s="46">
        <v>6.4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2.2999999999999998</v>
      </c>
      <c r="AA52" s="46">
        <v>0</v>
      </c>
      <c r="AB52" s="46">
        <v>0</v>
      </c>
      <c r="AC52" s="46">
        <v>0</v>
      </c>
      <c r="AD52" s="20">
        <v>0</v>
      </c>
      <c r="AE52" s="20">
        <v>0</v>
      </c>
      <c r="AF52" s="47">
        <v>0</v>
      </c>
      <c r="AG52" s="46">
        <f>SUM(I52:AF52)</f>
        <v>36.699999999999996</v>
      </c>
    </row>
    <row r="53" spans="7:33" ht="24">
      <c r="G53" s="15">
        <v>39</v>
      </c>
      <c r="H53" s="8"/>
      <c r="I53" s="46" t="s">
        <v>1</v>
      </c>
      <c r="J53" s="46">
        <v>36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20">
        <v>0</v>
      </c>
      <c r="AE53" s="20">
        <v>0</v>
      </c>
      <c r="AF53" s="47">
        <v>0</v>
      </c>
      <c r="AG53" s="46">
        <f>SUM(I53:AF53)</f>
        <v>36</v>
      </c>
    </row>
    <row r="54" spans="7:33" ht="24">
      <c r="G54" s="15">
        <v>40</v>
      </c>
      <c r="H54" s="8"/>
      <c r="I54" s="46" t="s">
        <v>59</v>
      </c>
      <c r="J54" s="49">
        <v>0</v>
      </c>
      <c r="K54" s="49">
        <v>0</v>
      </c>
      <c r="L54" s="46">
        <v>11.6</v>
      </c>
      <c r="M54" s="46">
        <v>0</v>
      </c>
      <c r="N54" s="49">
        <v>0</v>
      </c>
      <c r="O54" s="46">
        <v>3.2</v>
      </c>
      <c r="P54" s="46">
        <v>0</v>
      </c>
      <c r="Q54" s="46">
        <v>15.4</v>
      </c>
      <c r="R54" s="46">
        <v>4.3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20">
        <v>0</v>
      </c>
      <c r="AE54" s="20">
        <v>0</v>
      </c>
      <c r="AF54" s="47">
        <v>0</v>
      </c>
      <c r="AG54" s="46">
        <f>SUM(I54:AF54)</f>
        <v>34.5</v>
      </c>
    </row>
    <row r="55" spans="7:33" ht="24">
      <c r="G55" s="15">
        <v>41</v>
      </c>
      <c r="H55" s="8"/>
      <c r="I55" s="20" t="s">
        <v>109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34.4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46">
        <v>0</v>
      </c>
      <c r="Y55" s="20">
        <v>0</v>
      </c>
      <c r="Z55" s="20">
        <v>0</v>
      </c>
      <c r="AA55" s="20">
        <v>0</v>
      </c>
      <c r="AB55" s="20">
        <v>0</v>
      </c>
      <c r="AC55" s="46">
        <v>0</v>
      </c>
      <c r="AD55" s="20">
        <v>0</v>
      </c>
      <c r="AE55" s="20">
        <v>0</v>
      </c>
      <c r="AF55" s="47">
        <v>0</v>
      </c>
      <c r="AG55" s="46">
        <f>SUM(I55:AF55)</f>
        <v>34.4</v>
      </c>
    </row>
    <row r="56" spans="7:33" ht="24">
      <c r="G56" s="15">
        <v>42</v>
      </c>
      <c r="H56" s="8"/>
      <c r="I56" s="20" t="s">
        <v>123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9</v>
      </c>
      <c r="T56" s="20">
        <v>17.399999999999999</v>
      </c>
      <c r="U56" s="20">
        <v>0</v>
      </c>
      <c r="V56" s="20">
        <v>0</v>
      </c>
      <c r="W56" s="20">
        <v>8</v>
      </c>
      <c r="X56" s="46">
        <v>0</v>
      </c>
      <c r="Y56" s="20">
        <v>0</v>
      </c>
      <c r="Z56" s="20">
        <v>0</v>
      </c>
      <c r="AA56" s="20">
        <v>0</v>
      </c>
      <c r="AB56" s="20">
        <v>0</v>
      </c>
      <c r="AC56" s="46">
        <v>0</v>
      </c>
      <c r="AD56" s="20">
        <v>0</v>
      </c>
      <c r="AE56" s="20">
        <v>0</v>
      </c>
      <c r="AF56" s="47">
        <v>0</v>
      </c>
      <c r="AG56" s="46">
        <f>SUM(I56:AF56)</f>
        <v>34.4</v>
      </c>
    </row>
    <row r="57" spans="7:33" ht="24">
      <c r="G57" s="15">
        <v>43</v>
      </c>
      <c r="H57" s="8"/>
      <c r="I57" s="20" t="s">
        <v>75</v>
      </c>
      <c r="J57" s="20">
        <v>0</v>
      </c>
      <c r="K57" s="20">
        <v>0</v>
      </c>
      <c r="L57" s="20">
        <v>0</v>
      </c>
      <c r="M57" s="20">
        <v>0</v>
      </c>
      <c r="N57" s="20">
        <v>13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15</v>
      </c>
      <c r="V57" s="20">
        <v>6.3</v>
      </c>
      <c r="W57" s="20">
        <v>0</v>
      </c>
      <c r="X57" s="46">
        <v>0</v>
      </c>
      <c r="Y57" s="20">
        <v>0</v>
      </c>
      <c r="Z57" s="20">
        <v>0</v>
      </c>
      <c r="AA57" s="20">
        <v>0</v>
      </c>
      <c r="AB57" s="20">
        <v>0</v>
      </c>
      <c r="AC57" s="46">
        <v>0</v>
      </c>
      <c r="AD57" s="20">
        <v>0</v>
      </c>
      <c r="AE57" s="20">
        <v>0</v>
      </c>
      <c r="AF57" s="47">
        <v>0</v>
      </c>
      <c r="AG57" s="46">
        <f>SUM(I57:AF57)</f>
        <v>34.299999999999997</v>
      </c>
    </row>
    <row r="58" spans="7:33" ht="24">
      <c r="G58" s="15">
        <v>44</v>
      </c>
      <c r="H58" s="8"/>
      <c r="I58" s="20" t="s">
        <v>138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5</v>
      </c>
      <c r="V58" s="20">
        <v>0</v>
      </c>
      <c r="W58" s="20">
        <v>0</v>
      </c>
      <c r="X58" s="46">
        <v>0</v>
      </c>
      <c r="Y58" s="20">
        <v>0</v>
      </c>
      <c r="Z58" s="20">
        <v>0</v>
      </c>
      <c r="AA58" s="20">
        <v>0</v>
      </c>
      <c r="AB58" s="20">
        <f>190*0.07</f>
        <v>13.3</v>
      </c>
      <c r="AC58" s="20">
        <v>5.4</v>
      </c>
      <c r="AD58" s="20">
        <v>9.1999999999999993</v>
      </c>
      <c r="AE58" s="20">
        <v>0</v>
      </c>
      <c r="AF58" s="47">
        <v>0</v>
      </c>
      <c r="AG58" s="46">
        <f>SUM(I58:AF58)</f>
        <v>32.900000000000006</v>
      </c>
    </row>
    <row r="59" spans="7:33" ht="24">
      <c r="G59" s="15">
        <v>45</v>
      </c>
      <c r="H59" s="8"/>
      <c r="I59" s="20" t="s">
        <v>19</v>
      </c>
      <c r="J59" s="20">
        <v>4</v>
      </c>
      <c r="K59" s="20">
        <v>0</v>
      </c>
      <c r="L59" s="20">
        <v>0</v>
      </c>
      <c r="M59" s="20">
        <v>0</v>
      </c>
      <c r="N59" s="20">
        <v>0</v>
      </c>
      <c r="O59" s="20">
        <v>6.4</v>
      </c>
      <c r="P59" s="20">
        <v>2.5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2.1</v>
      </c>
      <c r="W59" s="20">
        <v>0</v>
      </c>
      <c r="X59" s="46">
        <v>0</v>
      </c>
      <c r="Y59" s="20">
        <v>2.5</v>
      </c>
      <c r="Z59" s="20">
        <v>0</v>
      </c>
      <c r="AA59" s="20">
        <v>0</v>
      </c>
      <c r="AB59" s="20">
        <f>190*0.08</f>
        <v>15.200000000000001</v>
      </c>
      <c r="AC59" s="46">
        <v>0</v>
      </c>
      <c r="AD59" s="46">
        <v>0</v>
      </c>
      <c r="AE59" s="20">
        <v>0</v>
      </c>
      <c r="AF59" s="47">
        <v>0</v>
      </c>
      <c r="AG59" s="46">
        <f>SUM(I59:AF59)</f>
        <v>32.700000000000003</v>
      </c>
    </row>
    <row r="60" spans="7:33" ht="24">
      <c r="G60" s="15">
        <v>46</v>
      </c>
      <c r="H60" s="8"/>
      <c r="I60" s="20" t="s">
        <v>124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9</v>
      </c>
      <c r="T60" s="20">
        <v>23.2</v>
      </c>
      <c r="U60" s="20">
        <v>0</v>
      </c>
      <c r="V60" s="20">
        <v>0</v>
      </c>
      <c r="W60" s="20">
        <v>0</v>
      </c>
      <c r="X60" s="46">
        <v>0</v>
      </c>
      <c r="Y60" s="20">
        <v>0</v>
      </c>
      <c r="Z60" s="20">
        <v>0</v>
      </c>
      <c r="AA60" s="20">
        <v>0</v>
      </c>
      <c r="AB60" s="20">
        <v>0</v>
      </c>
      <c r="AC60" s="46">
        <v>0</v>
      </c>
      <c r="AD60" s="46">
        <v>0</v>
      </c>
      <c r="AE60" s="20">
        <v>0</v>
      </c>
      <c r="AF60" s="47">
        <v>0</v>
      </c>
      <c r="AG60" s="46">
        <f>SUM(I60:AF60)</f>
        <v>32.200000000000003</v>
      </c>
    </row>
    <row r="61" spans="7:33" ht="24">
      <c r="G61" s="15">
        <v>47</v>
      </c>
      <c r="H61" s="8"/>
      <c r="I61" s="20" t="s">
        <v>110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30.1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46">
        <v>0</v>
      </c>
      <c r="Y61" s="20">
        <v>0</v>
      </c>
      <c r="Z61" s="20">
        <v>0</v>
      </c>
      <c r="AA61" s="20">
        <v>0</v>
      </c>
      <c r="AB61" s="20">
        <v>0</v>
      </c>
      <c r="AC61" s="46">
        <v>0</v>
      </c>
      <c r="AD61" s="46">
        <v>0</v>
      </c>
      <c r="AE61" s="46">
        <v>0</v>
      </c>
      <c r="AF61" s="47">
        <v>0</v>
      </c>
      <c r="AG61" s="46">
        <f>SUM(I61:AF61)</f>
        <v>30.1</v>
      </c>
    </row>
    <row r="62" spans="7:33" ht="24">
      <c r="G62" s="15">
        <v>48</v>
      </c>
      <c r="H62" s="8"/>
      <c r="I62" s="20" t="s">
        <v>50</v>
      </c>
      <c r="J62" s="20">
        <v>0</v>
      </c>
      <c r="K62" s="20">
        <v>3.2</v>
      </c>
      <c r="L62" s="20">
        <v>5.8</v>
      </c>
      <c r="M62" s="20">
        <v>0</v>
      </c>
      <c r="N62" s="49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46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20.7</v>
      </c>
      <c r="AE62" s="20">
        <v>0</v>
      </c>
      <c r="AF62" s="47">
        <v>0</v>
      </c>
      <c r="AG62" s="46">
        <f>SUM(I62:AF62)</f>
        <v>29.7</v>
      </c>
    </row>
    <row r="63" spans="7:33" ht="24">
      <c r="G63" s="15">
        <v>49</v>
      </c>
      <c r="H63" s="8"/>
      <c r="I63" s="20" t="s">
        <v>175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9.1999999999999993</v>
      </c>
      <c r="AA63" s="20">
        <v>0</v>
      </c>
      <c r="AB63" s="20">
        <f>190*0.05</f>
        <v>9.5</v>
      </c>
      <c r="AC63" s="20">
        <v>10.8</v>
      </c>
      <c r="AD63" s="20">
        <v>0</v>
      </c>
      <c r="AE63" s="20">
        <v>0</v>
      </c>
      <c r="AF63" s="47">
        <v>0</v>
      </c>
      <c r="AG63" s="46">
        <f>SUM(I63:AF63)</f>
        <v>29.5</v>
      </c>
    </row>
    <row r="64" spans="7:33" ht="24">
      <c r="G64" s="15">
        <v>50</v>
      </c>
      <c r="H64" s="8"/>
      <c r="I64" s="20" t="s">
        <v>45</v>
      </c>
      <c r="J64" s="20">
        <v>0</v>
      </c>
      <c r="K64" s="20">
        <v>16</v>
      </c>
      <c r="L64" s="20">
        <v>0</v>
      </c>
      <c r="M64" s="20">
        <v>0</v>
      </c>
      <c r="N64" s="49">
        <v>0</v>
      </c>
      <c r="O64" s="20">
        <v>0</v>
      </c>
      <c r="P64" s="20">
        <v>0</v>
      </c>
      <c r="Q64" s="20">
        <v>13.2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46">
        <v>0</v>
      </c>
      <c r="Y64" s="20">
        <v>0</v>
      </c>
      <c r="Z64" s="20">
        <v>0</v>
      </c>
      <c r="AA64" s="20">
        <v>0</v>
      </c>
      <c r="AB64" s="20">
        <v>0</v>
      </c>
      <c r="AC64" s="46">
        <v>0</v>
      </c>
      <c r="AD64" s="46">
        <v>0</v>
      </c>
      <c r="AE64" s="46">
        <v>0</v>
      </c>
      <c r="AF64" s="47">
        <v>0</v>
      </c>
      <c r="AG64" s="46">
        <f>SUM(I64:AF64)</f>
        <v>29.2</v>
      </c>
    </row>
    <row r="65" spans="7:33" ht="24">
      <c r="G65" s="15">
        <v>51</v>
      </c>
      <c r="H65" s="8"/>
      <c r="I65" s="20" t="s">
        <v>79</v>
      </c>
      <c r="J65" s="20">
        <v>0</v>
      </c>
      <c r="K65" s="20">
        <v>0</v>
      </c>
      <c r="L65" s="20">
        <v>0</v>
      </c>
      <c r="M65" s="20">
        <v>0</v>
      </c>
      <c r="N65" s="20">
        <v>2.6</v>
      </c>
      <c r="O65" s="20">
        <v>0</v>
      </c>
      <c r="P65" s="20">
        <v>0</v>
      </c>
      <c r="Q65" s="20">
        <v>0</v>
      </c>
      <c r="R65" s="20">
        <v>0</v>
      </c>
      <c r="S65" s="20">
        <v>3.6</v>
      </c>
      <c r="T65" s="20">
        <v>0</v>
      </c>
      <c r="U65" s="20">
        <v>0</v>
      </c>
      <c r="V65" s="20">
        <v>0</v>
      </c>
      <c r="W65" s="20">
        <v>0</v>
      </c>
      <c r="X65" s="46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16.2</v>
      </c>
      <c r="AD65" s="46">
        <v>0</v>
      </c>
      <c r="AE65" s="46">
        <v>0</v>
      </c>
      <c r="AF65" s="47">
        <f>90*0.06</f>
        <v>5.3999999999999995</v>
      </c>
      <c r="AG65" s="46">
        <f>SUM(I65:AF65)</f>
        <v>27.799999999999997</v>
      </c>
    </row>
    <row r="66" spans="7:33" ht="24">
      <c r="G66" s="15">
        <v>52</v>
      </c>
      <c r="H66" s="8"/>
      <c r="I66" s="20" t="s">
        <v>61</v>
      </c>
      <c r="J66" s="49">
        <v>0</v>
      </c>
      <c r="K66" s="49">
        <v>0</v>
      </c>
      <c r="L66" s="20">
        <v>5.8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21.5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46">
        <v>0</v>
      </c>
      <c r="Y66" s="20">
        <v>0</v>
      </c>
      <c r="Z66" s="20">
        <v>0</v>
      </c>
      <c r="AA66" s="20">
        <v>0</v>
      </c>
      <c r="AB66" s="20">
        <v>0</v>
      </c>
      <c r="AC66" s="46">
        <v>0</v>
      </c>
      <c r="AD66" s="46">
        <v>0</v>
      </c>
      <c r="AE66" s="46">
        <v>0</v>
      </c>
      <c r="AF66" s="47">
        <v>0</v>
      </c>
      <c r="AG66" s="46">
        <f>SUM(I66:AF66)</f>
        <v>27.3</v>
      </c>
    </row>
    <row r="67" spans="7:33" ht="24">
      <c r="G67" s="15">
        <v>53</v>
      </c>
      <c r="H67" s="8"/>
      <c r="I67" s="46" t="s">
        <v>8</v>
      </c>
      <c r="J67" s="46">
        <v>24</v>
      </c>
      <c r="K67" s="46">
        <v>0</v>
      </c>
      <c r="L67" s="46">
        <v>0</v>
      </c>
      <c r="M67" s="46">
        <v>0</v>
      </c>
      <c r="N67" s="20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2.9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20">
        <v>0</v>
      </c>
      <c r="AA67" s="20">
        <v>0</v>
      </c>
      <c r="AB67" s="20">
        <v>0</v>
      </c>
      <c r="AC67" s="46">
        <v>0</v>
      </c>
      <c r="AD67" s="46">
        <v>0</v>
      </c>
      <c r="AE67" s="46">
        <v>0</v>
      </c>
      <c r="AF67" s="47">
        <v>0</v>
      </c>
      <c r="AG67" s="46">
        <f>SUM(I67:AF67)</f>
        <v>26.9</v>
      </c>
    </row>
    <row r="68" spans="7:33" ht="24">
      <c r="G68" s="15">
        <v>54</v>
      </c>
      <c r="H68" s="8"/>
      <c r="I68" s="20" t="s">
        <v>224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f>380*0.07</f>
        <v>26.6</v>
      </c>
      <c r="AF68" s="47">
        <v>0</v>
      </c>
      <c r="AG68" s="46">
        <f>SUM(I68:AF68)</f>
        <v>26.6</v>
      </c>
    </row>
    <row r="69" spans="7:33" ht="24">
      <c r="G69" s="15">
        <v>55</v>
      </c>
      <c r="H69" s="8"/>
      <c r="I69" s="46" t="s">
        <v>95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25.6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20">
        <v>0</v>
      </c>
      <c r="AA69" s="20">
        <v>0</v>
      </c>
      <c r="AB69" s="20">
        <v>0</v>
      </c>
      <c r="AC69" s="20">
        <v>0</v>
      </c>
      <c r="AD69" s="46">
        <v>0</v>
      </c>
      <c r="AE69" s="46">
        <v>0</v>
      </c>
      <c r="AF69" s="47">
        <v>0</v>
      </c>
      <c r="AG69" s="46">
        <f>SUM(I69:AF69)</f>
        <v>25.6</v>
      </c>
    </row>
    <row r="70" spans="7:33" ht="24">
      <c r="G70" s="15">
        <v>56</v>
      </c>
      <c r="H70" s="8"/>
      <c r="I70" s="20" t="s">
        <v>140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2.5</v>
      </c>
      <c r="V70" s="20">
        <v>0</v>
      </c>
      <c r="W70" s="20">
        <v>12</v>
      </c>
      <c r="X70" s="20">
        <v>10</v>
      </c>
      <c r="Y70" s="20">
        <v>0</v>
      </c>
      <c r="Z70" s="20">
        <v>0</v>
      </c>
      <c r="AA70" s="20">
        <v>0</v>
      </c>
      <c r="AB70" s="20">
        <v>0</v>
      </c>
      <c r="AC70" s="20">
        <v>0</v>
      </c>
      <c r="AD70" s="46">
        <v>0</v>
      </c>
      <c r="AE70" s="46">
        <v>0</v>
      </c>
      <c r="AF70" s="47">
        <v>0</v>
      </c>
      <c r="AG70" s="46">
        <f>SUM(I70:AF70)</f>
        <v>24.5</v>
      </c>
    </row>
    <row r="71" spans="7:33" ht="24">
      <c r="G71" s="15">
        <v>57</v>
      </c>
      <c r="H71" s="8"/>
      <c r="I71" s="46" t="s">
        <v>5</v>
      </c>
      <c r="J71" s="46">
        <v>24</v>
      </c>
      <c r="K71" s="46">
        <v>0</v>
      </c>
      <c r="L71" s="46">
        <v>0</v>
      </c>
      <c r="M71" s="46">
        <v>0</v>
      </c>
      <c r="N71" s="20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20">
        <v>0</v>
      </c>
      <c r="X71" s="46">
        <v>0</v>
      </c>
      <c r="Y71" s="46">
        <v>0</v>
      </c>
      <c r="Z71" s="20">
        <v>0</v>
      </c>
      <c r="AA71" s="20">
        <v>0</v>
      </c>
      <c r="AB71" s="20">
        <v>0</v>
      </c>
      <c r="AC71" s="20">
        <v>0</v>
      </c>
      <c r="AD71" s="46">
        <v>0</v>
      </c>
      <c r="AE71" s="46">
        <v>0</v>
      </c>
      <c r="AF71" s="47">
        <v>0</v>
      </c>
      <c r="AG71" s="46">
        <f>SUM(I71:AF71)</f>
        <v>24</v>
      </c>
    </row>
    <row r="72" spans="7:33" ht="24">
      <c r="G72" s="15">
        <v>58</v>
      </c>
      <c r="H72" s="8"/>
      <c r="I72" s="20" t="s">
        <v>16</v>
      </c>
      <c r="J72" s="20">
        <v>12</v>
      </c>
      <c r="K72" s="20">
        <v>0</v>
      </c>
      <c r="L72" s="20">
        <v>0</v>
      </c>
      <c r="M72" s="20">
        <v>0</v>
      </c>
      <c r="N72" s="49">
        <v>0</v>
      </c>
      <c r="O72" s="20">
        <v>0</v>
      </c>
      <c r="P72" s="20">
        <v>0</v>
      </c>
      <c r="Q72" s="20">
        <v>4.4000000000000004</v>
      </c>
      <c r="R72" s="20">
        <v>0</v>
      </c>
      <c r="S72" s="46">
        <v>0</v>
      </c>
      <c r="T72" s="20">
        <v>0</v>
      </c>
      <c r="U72" s="20">
        <v>0</v>
      </c>
      <c r="V72" s="20">
        <v>0</v>
      </c>
      <c r="W72" s="20">
        <v>0</v>
      </c>
      <c r="X72" s="46">
        <v>0</v>
      </c>
      <c r="Y72" s="20">
        <v>7.5</v>
      </c>
      <c r="Z72" s="20">
        <v>0</v>
      </c>
      <c r="AA72" s="20">
        <v>0</v>
      </c>
      <c r="AB72" s="20">
        <v>0</v>
      </c>
      <c r="AC72" s="20">
        <v>0</v>
      </c>
      <c r="AD72" s="46">
        <v>0</v>
      </c>
      <c r="AE72" s="46">
        <v>0</v>
      </c>
      <c r="AF72" s="47">
        <v>0</v>
      </c>
      <c r="AG72" s="46">
        <f>SUM(I72:AF72)</f>
        <v>23.9</v>
      </c>
    </row>
    <row r="73" spans="7:33" ht="24">
      <c r="G73" s="15">
        <v>59</v>
      </c>
      <c r="H73" s="8"/>
      <c r="I73" s="46" t="s">
        <v>55</v>
      </c>
      <c r="J73" s="49">
        <v>0</v>
      </c>
      <c r="K73" s="49">
        <v>0</v>
      </c>
      <c r="L73" s="46">
        <v>20.3</v>
      </c>
      <c r="M73" s="46">
        <v>2.9</v>
      </c>
      <c r="N73" s="20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20">
        <v>0</v>
      </c>
      <c r="X73" s="46">
        <v>0</v>
      </c>
      <c r="Y73" s="46">
        <v>0</v>
      </c>
      <c r="Z73" s="20">
        <v>0</v>
      </c>
      <c r="AA73" s="20">
        <v>0</v>
      </c>
      <c r="AB73" s="20">
        <v>0</v>
      </c>
      <c r="AC73" s="20">
        <v>0</v>
      </c>
      <c r="AD73" s="46">
        <v>0</v>
      </c>
      <c r="AE73" s="46">
        <v>0</v>
      </c>
      <c r="AF73" s="47">
        <v>0</v>
      </c>
      <c r="AG73" s="46">
        <f>SUM(I73:AF73)</f>
        <v>23.2</v>
      </c>
    </row>
    <row r="74" spans="7:33" ht="24">
      <c r="G74" s="15">
        <v>60</v>
      </c>
      <c r="H74" s="8"/>
      <c r="I74" s="20" t="s">
        <v>206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13.8</v>
      </c>
      <c r="AE74" s="20">
        <f>380*0.01</f>
        <v>3.8000000000000003</v>
      </c>
      <c r="AF74" s="52">
        <f>90*0.06</f>
        <v>5.3999999999999995</v>
      </c>
      <c r="AG74" s="46">
        <f>SUM(I74:AF74)</f>
        <v>23</v>
      </c>
    </row>
    <row r="75" spans="7:33" ht="24">
      <c r="G75" s="15">
        <v>61</v>
      </c>
      <c r="H75" s="8"/>
      <c r="I75" s="20" t="s">
        <v>221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20">
        <v>0</v>
      </c>
      <c r="AC75" s="20">
        <v>0</v>
      </c>
      <c r="AD75" s="20">
        <v>0</v>
      </c>
      <c r="AE75" s="20">
        <f>380*0.06</f>
        <v>22.8</v>
      </c>
      <c r="AF75" s="47">
        <v>0</v>
      </c>
      <c r="AG75" s="46">
        <f>SUM(I75:AF75)</f>
        <v>22.8</v>
      </c>
    </row>
    <row r="76" spans="7:33" ht="24">
      <c r="G76" s="15">
        <v>62</v>
      </c>
      <c r="H76" s="8"/>
      <c r="I76" s="20" t="s">
        <v>222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20">
        <v>0</v>
      </c>
      <c r="AE76" s="20">
        <f>380*0.06</f>
        <v>22.8</v>
      </c>
      <c r="AF76" s="47">
        <v>0</v>
      </c>
      <c r="AG76" s="46">
        <f>SUM(I76:AF76)</f>
        <v>22.8</v>
      </c>
    </row>
    <row r="77" spans="7:33" ht="24">
      <c r="G77" s="15">
        <v>63</v>
      </c>
      <c r="H77" s="8"/>
      <c r="I77" s="20" t="s">
        <v>223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f>380*0.06</f>
        <v>22.8</v>
      </c>
      <c r="AF77" s="46">
        <v>0</v>
      </c>
      <c r="AG77" s="46">
        <f>SUM(I77:AF77)</f>
        <v>22.8</v>
      </c>
    </row>
    <row r="78" spans="7:33" ht="24">
      <c r="G78" s="15">
        <v>64</v>
      </c>
      <c r="H78" s="8"/>
      <c r="I78" s="20" t="s">
        <v>96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22.5</v>
      </c>
      <c r="Q78" s="20">
        <v>0</v>
      </c>
      <c r="R78" s="20">
        <v>0</v>
      </c>
      <c r="S78" s="46">
        <v>0</v>
      </c>
      <c r="T78" s="20">
        <v>0</v>
      </c>
      <c r="U78" s="20">
        <v>0</v>
      </c>
      <c r="V78" s="20">
        <v>0</v>
      </c>
      <c r="W78" s="20">
        <v>0</v>
      </c>
      <c r="X78" s="46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46">
        <v>0</v>
      </c>
      <c r="AE78" s="46">
        <v>0</v>
      </c>
      <c r="AF78" s="46">
        <v>0</v>
      </c>
      <c r="AG78" s="46">
        <f>SUM(I78:AF78)</f>
        <v>22.5</v>
      </c>
    </row>
    <row r="79" spans="7:33" ht="24">
      <c r="G79" s="15">
        <v>65</v>
      </c>
      <c r="H79" s="8"/>
      <c r="I79" s="20" t="s">
        <v>150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2.1</v>
      </c>
      <c r="W79" s="20">
        <v>2</v>
      </c>
      <c r="X79" s="20">
        <v>2</v>
      </c>
      <c r="Y79" s="20">
        <v>2.5</v>
      </c>
      <c r="Z79" s="20">
        <v>2.2999999999999998</v>
      </c>
      <c r="AA79" s="20">
        <v>0</v>
      </c>
      <c r="AB79" s="20">
        <f>190*0.03</f>
        <v>5.7</v>
      </c>
      <c r="AC79" s="20">
        <v>2.7</v>
      </c>
      <c r="AD79" s="20">
        <v>2.2999999999999998</v>
      </c>
      <c r="AE79" s="20">
        <v>0</v>
      </c>
      <c r="AF79" s="20">
        <v>0</v>
      </c>
      <c r="AG79" s="46">
        <f>SUM(I79:AF79)</f>
        <v>21.599999999999998</v>
      </c>
    </row>
    <row r="80" spans="7:33" ht="24">
      <c r="G80" s="15">
        <v>66</v>
      </c>
      <c r="H80" s="8"/>
      <c r="I80" s="20" t="s">
        <v>112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21.5</v>
      </c>
      <c r="S80" s="46">
        <v>0</v>
      </c>
      <c r="T80" s="20">
        <v>0</v>
      </c>
      <c r="U80" s="20">
        <v>0</v>
      </c>
      <c r="V80" s="20">
        <v>0</v>
      </c>
      <c r="W80" s="20">
        <v>0</v>
      </c>
      <c r="X80" s="46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46">
        <f>SUM(I80:AF80)</f>
        <v>21.5</v>
      </c>
    </row>
    <row r="81" spans="7:33" ht="24">
      <c r="G81" s="15">
        <v>67</v>
      </c>
      <c r="H81" s="8"/>
      <c r="I81" s="20" t="s">
        <v>113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21.5</v>
      </c>
      <c r="S81" s="46">
        <v>0</v>
      </c>
      <c r="T81" s="20">
        <v>0</v>
      </c>
      <c r="U81" s="20">
        <v>0</v>
      </c>
      <c r="V81" s="20">
        <v>0</v>
      </c>
      <c r="W81" s="20">
        <v>0</v>
      </c>
      <c r="X81" s="46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46">
        <f>SUM(I81:AF81)</f>
        <v>21.5</v>
      </c>
    </row>
    <row r="82" spans="7:33" ht="24">
      <c r="G82" s="15">
        <v>68</v>
      </c>
      <c r="H82" s="8"/>
      <c r="I82" s="20" t="s">
        <v>65</v>
      </c>
      <c r="J82" s="20">
        <v>0</v>
      </c>
      <c r="K82" s="20">
        <v>0</v>
      </c>
      <c r="L82" s="20">
        <v>2.9</v>
      </c>
      <c r="M82" s="20">
        <v>0</v>
      </c>
      <c r="N82" s="20">
        <v>0</v>
      </c>
      <c r="O82" s="20">
        <v>0</v>
      </c>
      <c r="P82" s="20">
        <v>17.5</v>
      </c>
      <c r="Q82" s="20">
        <v>0</v>
      </c>
      <c r="R82" s="20">
        <v>0</v>
      </c>
      <c r="S82" s="46">
        <v>0</v>
      </c>
      <c r="T82" s="20">
        <v>0</v>
      </c>
      <c r="U82" s="20">
        <v>0</v>
      </c>
      <c r="V82" s="20">
        <v>0</v>
      </c>
      <c r="W82" s="20">
        <v>0</v>
      </c>
      <c r="X82" s="46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46">
        <f>SUM(I82:AF82)</f>
        <v>20.399999999999999</v>
      </c>
    </row>
    <row r="83" spans="7:33" ht="24">
      <c r="G83" s="15">
        <v>69</v>
      </c>
      <c r="H83" s="8"/>
      <c r="I83" s="20" t="s">
        <v>125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7.2</v>
      </c>
      <c r="T83" s="20">
        <v>0</v>
      </c>
      <c r="U83" s="20">
        <v>0</v>
      </c>
      <c r="V83" s="20">
        <v>10.5</v>
      </c>
      <c r="W83" s="20">
        <v>0</v>
      </c>
      <c r="X83" s="46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2.7</v>
      </c>
      <c r="AD83" s="20">
        <v>0</v>
      </c>
      <c r="AE83" s="20">
        <v>0</v>
      </c>
      <c r="AF83" s="20">
        <v>0</v>
      </c>
      <c r="AG83" s="46">
        <f>SUM(I83:AF83)</f>
        <v>20.399999999999999</v>
      </c>
    </row>
    <row r="84" spans="7:33" ht="24">
      <c r="G84" s="15">
        <v>70</v>
      </c>
      <c r="H84" s="8"/>
      <c r="I84" s="20" t="s">
        <v>68</v>
      </c>
      <c r="J84" s="20">
        <v>0</v>
      </c>
      <c r="K84" s="20">
        <v>0</v>
      </c>
      <c r="L84" s="20">
        <v>0</v>
      </c>
      <c r="M84" s="20">
        <v>14.5</v>
      </c>
      <c r="N84" s="49">
        <v>0</v>
      </c>
      <c r="O84" s="20">
        <v>0</v>
      </c>
      <c r="P84" s="20">
        <v>0</v>
      </c>
      <c r="Q84" s="20">
        <v>0</v>
      </c>
      <c r="R84" s="20">
        <v>0</v>
      </c>
      <c r="S84" s="46">
        <v>0</v>
      </c>
      <c r="T84" s="20">
        <v>5.8</v>
      </c>
      <c r="U84" s="20">
        <v>0</v>
      </c>
      <c r="V84" s="20">
        <v>0</v>
      </c>
      <c r="W84" s="20">
        <v>0</v>
      </c>
      <c r="X84" s="46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46">
        <f>SUM(I84:AF84)</f>
        <v>20.3</v>
      </c>
    </row>
    <row r="85" spans="7:33" ht="24">
      <c r="G85" s="15">
        <v>71</v>
      </c>
      <c r="H85" s="8"/>
      <c r="I85" s="20" t="s">
        <v>188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f>280*0.07</f>
        <v>19.600000000000001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46">
        <f>SUM(I85:AF85)</f>
        <v>19.600000000000001</v>
      </c>
    </row>
    <row r="86" spans="7:33" ht="24">
      <c r="G86" s="15">
        <v>72</v>
      </c>
      <c r="H86" s="8"/>
      <c r="I86" s="20" t="s">
        <v>42</v>
      </c>
      <c r="J86" s="20">
        <v>0</v>
      </c>
      <c r="K86" s="20">
        <v>19.2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46">
        <v>0</v>
      </c>
      <c r="T86" s="20">
        <v>0</v>
      </c>
      <c r="U86" s="20">
        <v>0</v>
      </c>
      <c r="V86" s="20">
        <v>0</v>
      </c>
      <c r="W86" s="20">
        <v>0</v>
      </c>
      <c r="X86" s="46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46">
        <f>SUM(I86:AF86)</f>
        <v>19.2</v>
      </c>
    </row>
    <row r="87" spans="7:33" ht="24">
      <c r="G87" s="15">
        <v>73</v>
      </c>
      <c r="H87" s="8"/>
      <c r="I87" s="20" t="s">
        <v>194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  <c r="AC87" s="20">
        <v>18.899999999999999</v>
      </c>
      <c r="AD87" s="20">
        <v>0</v>
      </c>
      <c r="AE87" s="20">
        <v>0</v>
      </c>
      <c r="AF87" s="20">
        <v>0</v>
      </c>
      <c r="AG87" s="46">
        <f>SUM(I87:AF87)</f>
        <v>18.899999999999999</v>
      </c>
    </row>
    <row r="88" spans="7:33" ht="24">
      <c r="G88" s="15">
        <v>74</v>
      </c>
      <c r="H88" s="8"/>
      <c r="I88" s="46" t="s">
        <v>15</v>
      </c>
      <c r="J88" s="46">
        <v>12</v>
      </c>
      <c r="K88" s="46">
        <v>0</v>
      </c>
      <c r="L88" s="46">
        <v>0</v>
      </c>
      <c r="M88" s="46">
        <v>5.8</v>
      </c>
      <c r="N88" s="20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46">
        <v>0</v>
      </c>
      <c r="V88" s="20">
        <v>0</v>
      </c>
      <c r="W88" s="20">
        <v>0</v>
      </c>
      <c r="X88" s="46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v>0</v>
      </c>
      <c r="AE88" s="20">
        <v>0</v>
      </c>
      <c r="AF88" s="20">
        <v>0</v>
      </c>
      <c r="AG88" s="46">
        <f>SUM(I88:AF88)</f>
        <v>17.8</v>
      </c>
    </row>
    <row r="89" spans="7:33" ht="24">
      <c r="G89" s="15">
        <v>75</v>
      </c>
      <c r="H89" s="8"/>
      <c r="I89" s="20" t="s">
        <v>101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2.5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8</v>
      </c>
      <c r="X89" s="46">
        <v>0</v>
      </c>
      <c r="Y89" s="20">
        <v>5</v>
      </c>
      <c r="Z89" s="20">
        <v>2.2999999999999998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46">
        <f>SUM(I89:AF89)</f>
        <v>17.8</v>
      </c>
    </row>
    <row r="90" spans="7:33" ht="24">
      <c r="G90" s="15">
        <v>76</v>
      </c>
      <c r="H90" s="8"/>
      <c r="I90" s="20" t="s">
        <v>136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17.5</v>
      </c>
      <c r="V90" s="20">
        <v>0</v>
      </c>
      <c r="W90" s="20">
        <v>0</v>
      </c>
      <c r="X90" s="46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20">
        <v>0</v>
      </c>
      <c r="AE90" s="20">
        <v>0</v>
      </c>
      <c r="AF90" s="20">
        <v>0</v>
      </c>
      <c r="AG90" s="46">
        <f>SUM(I90:AF90)</f>
        <v>17.5</v>
      </c>
    </row>
    <row r="91" spans="7:33" ht="24">
      <c r="G91" s="15">
        <v>77</v>
      </c>
      <c r="H91" s="8"/>
      <c r="I91" s="46" t="s">
        <v>56</v>
      </c>
      <c r="J91" s="49">
        <v>0</v>
      </c>
      <c r="K91" s="49">
        <v>0</v>
      </c>
      <c r="L91" s="46">
        <v>17.399999999999999</v>
      </c>
      <c r="M91" s="46">
        <v>0</v>
      </c>
      <c r="N91" s="20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0</v>
      </c>
      <c r="U91" s="46">
        <v>0</v>
      </c>
      <c r="V91" s="20">
        <v>0</v>
      </c>
      <c r="W91" s="20">
        <v>0</v>
      </c>
      <c r="X91" s="46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46">
        <f>SUM(I91:AF91)</f>
        <v>17.399999999999999</v>
      </c>
    </row>
    <row r="92" spans="7:33" ht="24">
      <c r="G92" s="15">
        <v>78</v>
      </c>
      <c r="H92" s="8"/>
      <c r="I92" s="20" t="s">
        <v>67</v>
      </c>
      <c r="J92" s="20">
        <v>0</v>
      </c>
      <c r="K92" s="20">
        <v>0</v>
      </c>
      <c r="L92" s="20">
        <v>0</v>
      </c>
      <c r="M92" s="20">
        <v>17.399999999999999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46">
        <v>0</v>
      </c>
      <c r="T92" s="20">
        <v>0</v>
      </c>
      <c r="U92" s="20">
        <v>0</v>
      </c>
      <c r="V92" s="20">
        <v>0</v>
      </c>
      <c r="W92" s="20">
        <v>0</v>
      </c>
      <c r="X92" s="46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46">
        <f>SUM(I92:AF92)</f>
        <v>17.399999999999999</v>
      </c>
    </row>
    <row r="93" spans="7:33" ht="24">
      <c r="G93" s="15">
        <v>79</v>
      </c>
      <c r="H93" s="8"/>
      <c r="I93" s="20" t="s">
        <v>141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2.5</v>
      </c>
      <c r="V93" s="20">
        <v>4.2</v>
      </c>
      <c r="W93" s="20">
        <v>0</v>
      </c>
      <c r="X93" s="20">
        <v>2</v>
      </c>
      <c r="Y93" s="20">
        <v>2.5</v>
      </c>
      <c r="Z93" s="20">
        <v>0</v>
      </c>
      <c r="AA93" s="20">
        <v>0</v>
      </c>
      <c r="AB93" s="20">
        <f>190*0.02</f>
        <v>3.8000000000000003</v>
      </c>
      <c r="AC93" s="20">
        <v>0</v>
      </c>
      <c r="AD93" s="20">
        <v>2.2999999999999998</v>
      </c>
      <c r="AE93" s="20">
        <v>0</v>
      </c>
      <c r="AF93" s="20">
        <v>0</v>
      </c>
      <c r="AG93" s="46">
        <f>SUM(I93:AF93)</f>
        <v>17.3</v>
      </c>
    </row>
    <row r="94" spans="7:33" ht="24">
      <c r="G94" s="15">
        <v>80</v>
      </c>
      <c r="H94" s="8"/>
      <c r="I94" s="20" t="s">
        <v>114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17.2</v>
      </c>
      <c r="S94" s="46">
        <v>0</v>
      </c>
      <c r="T94" s="20">
        <v>0</v>
      </c>
      <c r="U94" s="20">
        <v>0</v>
      </c>
      <c r="V94" s="20">
        <v>0</v>
      </c>
      <c r="W94" s="20">
        <v>0</v>
      </c>
      <c r="X94" s="46">
        <v>0</v>
      </c>
      <c r="Y94" s="20">
        <v>0</v>
      </c>
      <c r="Z94" s="20">
        <v>0</v>
      </c>
      <c r="AA94" s="20">
        <v>0</v>
      </c>
      <c r="AB94" s="20">
        <v>0</v>
      </c>
      <c r="AC94" s="20">
        <v>0</v>
      </c>
      <c r="AD94" s="20">
        <v>0</v>
      </c>
      <c r="AE94" s="20">
        <v>0</v>
      </c>
      <c r="AF94" s="20">
        <v>0</v>
      </c>
      <c r="AG94" s="46">
        <f>SUM(I94:AF94)</f>
        <v>17.2</v>
      </c>
    </row>
    <row r="95" spans="7:33" ht="24">
      <c r="G95" s="15">
        <v>81</v>
      </c>
      <c r="H95" s="8"/>
      <c r="I95" s="20" t="s">
        <v>192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f>190*0.09</f>
        <v>17.099999999999998</v>
      </c>
      <c r="AC95" s="20">
        <v>0</v>
      </c>
      <c r="AD95" s="20">
        <v>0</v>
      </c>
      <c r="AE95" s="20">
        <v>0</v>
      </c>
      <c r="AF95" s="20">
        <v>0</v>
      </c>
      <c r="AG95" s="46">
        <f>SUM(I95:AF95)</f>
        <v>17.099999999999998</v>
      </c>
    </row>
    <row r="96" spans="7:33" ht="24">
      <c r="G96" s="15">
        <v>82</v>
      </c>
      <c r="H96" s="8"/>
      <c r="I96" s="20" t="s">
        <v>187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20">
        <v>0</v>
      </c>
      <c r="AA96" s="20">
        <f>280*0.06</f>
        <v>16.8</v>
      </c>
      <c r="AB96" s="20">
        <v>0</v>
      </c>
      <c r="AC96" s="20">
        <v>0</v>
      </c>
      <c r="AD96" s="20">
        <v>0</v>
      </c>
      <c r="AE96" s="20">
        <v>0</v>
      </c>
      <c r="AF96" s="20">
        <v>0</v>
      </c>
      <c r="AG96" s="46">
        <f>SUM(I96:AF96)</f>
        <v>16.8</v>
      </c>
    </row>
    <row r="97" spans="7:33" ht="24">
      <c r="G97" s="15">
        <v>83</v>
      </c>
      <c r="H97" s="8"/>
      <c r="I97" s="20" t="s">
        <v>180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20">
        <v>0</v>
      </c>
      <c r="AA97" s="20">
        <f>280*0.01</f>
        <v>2.8000000000000003</v>
      </c>
      <c r="AB97" s="20">
        <v>0</v>
      </c>
      <c r="AC97" s="20">
        <v>13.5</v>
      </c>
      <c r="AD97" s="20">
        <v>0</v>
      </c>
      <c r="AE97" s="20">
        <v>0</v>
      </c>
      <c r="AF97" s="20">
        <v>0</v>
      </c>
      <c r="AG97" s="46">
        <f>SUM(I97:AF97)</f>
        <v>16.3</v>
      </c>
    </row>
    <row r="98" spans="7:33" ht="24">
      <c r="G98" s="15">
        <v>84</v>
      </c>
      <c r="H98" s="8"/>
      <c r="I98" s="46" t="s">
        <v>13</v>
      </c>
      <c r="J98" s="46">
        <v>16</v>
      </c>
      <c r="K98" s="46">
        <v>0</v>
      </c>
      <c r="L98" s="46">
        <v>0</v>
      </c>
      <c r="M98" s="46">
        <v>0</v>
      </c>
      <c r="N98" s="49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0</v>
      </c>
      <c r="U98" s="46">
        <v>0</v>
      </c>
      <c r="V98" s="20">
        <v>0</v>
      </c>
      <c r="W98" s="20">
        <v>0</v>
      </c>
      <c r="X98" s="46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46">
        <f>SUM(I98:AF98)</f>
        <v>16</v>
      </c>
    </row>
    <row r="99" spans="7:33" ht="24">
      <c r="G99" s="15">
        <v>85</v>
      </c>
      <c r="H99" s="8"/>
      <c r="I99" s="46" t="s">
        <v>14</v>
      </c>
      <c r="J99" s="46">
        <v>16</v>
      </c>
      <c r="K99" s="46">
        <v>0</v>
      </c>
      <c r="L99" s="46">
        <v>0</v>
      </c>
      <c r="M99" s="46">
        <v>0</v>
      </c>
      <c r="N99" s="49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0</v>
      </c>
      <c r="U99" s="46">
        <v>0</v>
      </c>
      <c r="V99" s="20">
        <v>0</v>
      </c>
      <c r="W99" s="20">
        <v>0</v>
      </c>
      <c r="X99" s="46">
        <v>0</v>
      </c>
      <c r="Y99" s="20">
        <v>0</v>
      </c>
      <c r="Z99" s="20">
        <v>0</v>
      </c>
      <c r="AA99" s="20">
        <v>0</v>
      </c>
      <c r="AB99" s="20">
        <v>0</v>
      </c>
      <c r="AC99" s="20">
        <v>0</v>
      </c>
      <c r="AD99" s="20">
        <v>0</v>
      </c>
      <c r="AE99" s="20">
        <v>0</v>
      </c>
      <c r="AF99" s="20">
        <v>0</v>
      </c>
      <c r="AG99" s="46">
        <f>SUM(I99:AF99)</f>
        <v>16</v>
      </c>
    </row>
    <row r="100" spans="7:33" ht="24">
      <c r="G100" s="15">
        <v>86</v>
      </c>
      <c r="H100" s="8"/>
      <c r="I100" s="20" t="s">
        <v>74</v>
      </c>
      <c r="J100" s="20">
        <v>0</v>
      </c>
      <c r="K100" s="20">
        <v>0</v>
      </c>
      <c r="L100" s="20">
        <v>0</v>
      </c>
      <c r="M100" s="20">
        <v>0</v>
      </c>
      <c r="N100" s="20">
        <v>15.6</v>
      </c>
      <c r="O100" s="20">
        <v>0</v>
      </c>
      <c r="P100" s="20">
        <v>0</v>
      </c>
      <c r="Q100" s="20">
        <v>0</v>
      </c>
      <c r="R100" s="20">
        <v>0</v>
      </c>
      <c r="S100" s="46">
        <v>0</v>
      </c>
      <c r="T100" s="20">
        <v>0</v>
      </c>
      <c r="U100" s="20">
        <v>0</v>
      </c>
      <c r="V100" s="20">
        <v>0</v>
      </c>
      <c r="W100" s="20">
        <v>0</v>
      </c>
      <c r="X100" s="46">
        <v>0</v>
      </c>
      <c r="Y100" s="20">
        <v>0</v>
      </c>
      <c r="Z100" s="20">
        <v>0</v>
      </c>
      <c r="AA100" s="20">
        <v>0</v>
      </c>
      <c r="AB100" s="20">
        <v>0</v>
      </c>
      <c r="AC100" s="20">
        <v>0</v>
      </c>
      <c r="AD100" s="20">
        <v>0</v>
      </c>
      <c r="AE100" s="20">
        <v>0</v>
      </c>
      <c r="AF100" s="20">
        <v>0</v>
      </c>
      <c r="AG100" s="46">
        <f>SUM(I100:AF100)</f>
        <v>15.6</v>
      </c>
    </row>
    <row r="101" spans="7:33" ht="24">
      <c r="G101" s="15">
        <v>87</v>
      </c>
      <c r="H101" s="8"/>
      <c r="I101" s="20" t="s">
        <v>220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f>380*0.04</f>
        <v>15.200000000000001</v>
      </c>
      <c r="AF101" s="20">
        <v>0</v>
      </c>
      <c r="AG101" s="46">
        <f>SUM(I101:AF101)</f>
        <v>15.200000000000001</v>
      </c>
    </row>
    <row r="102" spans="7:33" ht="24">
      <c r="G102" s="15">
        <v>88</v>
      </c>
      <c r="H102" s="8"/>
      <c r="I102" s="20" t="s">
        <v>132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14.5</v>
      </c>
      <c r="U102" s="20">
        <v>0</v>
      </c>
      <c r="V102" s="20">
        <v>0</v>
      </c>
      <c r="W102" s="20">
        <v>0</v>
      </c>
      <c r="X102" s="46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  <c r="AD102" s="20">
        <v>0</v>
      </c>
      <c r="AE102" s="20">
        <v>0</v>
      </c>
      <c r="AF102" s="20">
        <v>0</v>
      </c>
      <c r="AG102" s="46">
        <f>SUM(I102:AF102)</f>
        <v>14.5</v>
      </c>
    </row>
    <row r="103" spans="7:33" ht="24">
      <c r="G103" s="15">
        <v>89</v>
      </c>
      <c r="H103" s="8"/>
      <c r="I103" s="20" t="s">
        <v>76</v>
      </c>
      <c r="J103" s="20">
        <v>0</v>
      </c>
      <c r="K103" s="20">
        <v>0</v>
      </c>
      <c r="L103" s="20">
        <v>0</v>
      </c>
      <c r="M103" s="20">
        <v>0</v>
      </c>
      <c r="N103" s="20">
        <v>10.4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46">
        <v>0</v>
      </c>
      <c r="Y103" s="20">
        <v>0</v>
      </c>
      <c r="Z103" s="20">
        <v>0</v>
      </c>
      <c r="AA103" s="20">
        <v>0</v>
      </c>
      <c r="AB103" s="20">
        <v>0</v>
      </c>
      <c r="AC103" s="20">
        <v>0</v>
      </c>
      <c r="AD103" s="20">
        <v>0</v>
      </c>
      <c r="AE103" s="20">
        <f>380*0.01</f>
        <v>3.8000000000000003</v>
      </c>
      <c r="AF103" s="20">
        <v>0</v>
      </c>
      <c r="AG103" s="46">
        <f>SUM(I103:AF103)</f>
        <v>14.200000000000001</v>
      </c>
    </row>
    <row r="104" spans="7:33" ht="24">
      <c r="G104" s="15">
        <v>90</v>
      </c>
      <c r="H104" s="8"/>
      <c r="I104" s="20" t="s">
        <v>81</v>
      </c>
      <c r="J104" s="20">
        <v>0</v>
      </c>
      <c r="K104" s="20">
        <v>0</v>
      </c>
      <c r="L104" s="20">
        <v>0</v>
      </c>
      <c r="M104" s="20">
        <v>0</v>
      </c>
      <c r="N104" s="20">
        <v>2.6</v>
      </c>
      <c r="O104" s="20">
        <v>0</v>
      </c>
      <c r="P104" s="20">
        <v>5</v>
      </c>
      <c r="Q104" s="20">
        <v>2.2000000000000002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46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f>380*0.01</f>
        <v>3.8000000000000003</v>
      </c>
      <c r="AF104" s="20">
        <v>0</v>
      </c>
      <c r="AG104" s="46">
        <f>SUM(I104:AF104)</f>
        <v>13.600000000000001</v>
      </c>
    </row>
    <row r="105" spans="7:33" ht="24">
      <c r="G105" s="15">
        <v>91</v>
      </c>
      <c r="H105" s="8"/>
      <c r="I105" s="20" t="s">
        <v>104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13.2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46">
        <v>0</v>
      </c>
      <c r="Y105" s="20">
        <v>0</v>
      </c>
      <c r="Z105" s="20">
        <v>0</v>
      </c>
      <c r="AA105" s="20">
        <v>0</v>
      </c>
      <c r="AB105" s="20">
        <v>0</v>
      </c>
      <c r="AC105" s="20">
        <v>0</v>
      </c>
      <c r="AD105" s="20">
        <v>0</v>
      </c>
      <c r="AE105" s="20">
        <v>0</v>
      </c>
      <c r="AF105" s="20">
        <v>0</v>
      </c>
      <c r="AG105" s="46">
        <f>SUM(I105:AF105)</f>
        <v>13.2</v>
      </c>
    </row>
    <row r="106" spans="7:33" ht="24">
      <c r="G106" s="15">
        <v>92</v>
      </c>
      <c r="H106" s="8"/>
      <c r="I106" s="20" t="s">
        <v>115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12.9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46">
        <v>0</v>
      </c>
      <c r="Y106" s="20">
        <v>0</v>
      </c>
      <c r="Z106" s="20">
        <v>0</v>
      </c>
      <c r="AA106" s="20">
        <v>0</v>
      </c>
      <c r="AB106" s="20">
        <v>0</v>
      </c>
      <c r="AC106" s="20">
        <v>0</v>
      </c>
      <c r="AD106" s="20">
        <v>0</v>
      </c>
      <c r="AE106" s="20">
        <v>0</v>
      </c>
      <c r="AF106" s="20">
        <v>0</v>
      </c>
      <c r="AG106" s="46">
        <f>SUM(I106:AF106)</f>
        <v>12.9</v>
      </c>
    </row>
    <row r="107" spans="7:33" ht="24">
      <c r="G107" s="15">
        <v>93</v>
      </c>
      <c r="H107" s="8"/>
      <c r="I107" s="20" t="s">
        <v>46</v>
      </c>
      <c r="J107" s="20">
        <v>0</v>
      </c>
      <c r="K107" s="20">
        <v>12.8</v>
      </c>
      <c r="L107" s="20">
        <v>0</v>
      </c>
      <c r="M107" s="20">
        <v>0</v>
      </c>
      <c r="N107" s="49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46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46">
        <f>SUM(I107:AF107)</f>
        <v>12.8</v>
      </c>
    </row>
    <row r="108" spans="7:33" ht="24">
      <c r="G108" s="15">
        <v>94</v>
      </c>
      <c r="H108" s="8"/>
      <c r="I108" s="20" t="s">
        <v>167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10</v>
      </c>
      <c r="Z108" s="20">
        <v>0</v>
      </c>
      <c r="AA108" s="20">
        <f>280*0.01</f>
        <v>2.8000000000000003</v>
      </c>
      <c r="AB108" s="20">
        <v>0</v>
      </c>
      <c r="AC108" s="20">
        <v>0</v>
      </c>
      <c r="AD108" s="20">
        <v>0</v>
      </c>
      <c r="AE108" s="20">
        <v>0</v>
      </c>
      <c r="AF108" s="20">
        <v>0</v>
      </c>
      <c r="AG108" s="46">
        <f>SUM(I108:AF108)</f>
        <v>12.8</v>
      </c>
    </row>
    <row r="109" spans="7:33" ht="24">
      <c r="G109" s="15">
        <v>95</v>
      </c>
      <c r="H109" s="8"/>
      <c r="I109" s="20" t="s">
        <v>146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12.6</v>
      </c>
      <c r="W109" s="20">
        <v>0</v>
      </c>
      <c r="X109" s="46">
        <v>0</v>
      </c>
      <c r="Y109" s="20">
        <v>0</v>
      </c>
      <c r="Z109" s="20">
        <v>0</v>
      </c>
      <c r="AA109" s="20">
        <v>0</v>
      </c>
      <c r="AB109" s="20">
        <v>0</v>
      </c>
      <c r="AC109" s="20">
        <v>0</v>
      </c>
      <c r="AD109" s="20">
        <v>0</v>
      </c>
      <c r="AE109" s="20">
        <v>0</v>
      </c>
      <c r="AF109" s="20">
        <v>0</v>
      </c>
      <c r="AG109" s="46">
        <f>SUM(I109:AF109)</f>
        <v>12.6</v>
      </c>
    </row>
    <row r="110" spans="7:33" ht="24">
      <c r="G110" s="15">
        <v>96</v>
      </c>
      <c r="H110" s="8"/>
      <c r="I110" s="20" t="s">
        <v>164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12.5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46">
        <f>SUM(I110:AF110)</f>
        <v>12.5</v>
      </c>
    </row>
    <row r="111" spans="7:33" ht="24">
      <c r="G111" s="15">
        <v>97</v>
      </c>
      <c r="H111" s="8"/>
      <c r="I111" s="20" t="s">
        <v>52</v>
      </c>
      <c r="J111" s="20">
        <v>0</v>
      </c>
      <c r="K111" s="20">
        <v>3.2</v>
      </c>
      <c r="L111" s="20">
        <v>2.9</v>
      </c>
      <c r="M111" s="20">
        <v>2.9</v>
      </c>
      <c r="N111" s="20">
        <v>2.6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46">
        <v>0</v>
      </c>
      <c r="Y111" s="20">
        <v>0</v>
      </c>
      <c r="Z111" s="20">
        <v>0</v>
      </c>
      <c r="AA111" s="20">
        <v>0</v>
      </c>
      <c r="AB111" s="20">
        <v>0</v>
      </c>
      <c r="AC111" s="20">
        <v>0</v>
      </c>
      <c r="AD111" s="20">
        <v>0</v>
      </c>
      <c r="AE111" s="20">
        <v>0</v>
      </c>
      <c r="AF111" s="20">
        <v>0</v>
      </c>
      <c r="AG111" s="46">
        <f>SUM(I111:AF111)</f>
        <v>11.6</v>
      </c>
    </row>
    <row r="112" spans="7:33" ht="24">
      <c r="G112" s="15">
        <v>98</v>
      </c>
      <c r="H112" s="8"/>
      <c r="I112" s="20" t="s">
        <v>174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  <c r="Z112" s="20">
        <v>11.5</v>
      </c>
      <c r="AA112" s="20">
        <v>0</v>
      </c>
      <c r="AB112" s="20">
        <v>0</v>
      </c>
      <c r="AC112" s="20">
        <v>0</v>
      </c>
      <c r="AD112" s="20">
        <v>0</v>
      </c>
      <c r="AE112" s="20">
        <v>0</v>
      </c>
      <c r="AF112" s="20">
        <v>0</v>
      </c>
      <c r="AG112" s="46">
        <f>SUM(I112:AF112)</f>
        <v>11.5</v>
      </c>
    </row>
    <row r="113" spans="7:33" ht="24">
      <c r="G113" s="15">
        <v>99</v>
      </c>
      <c r="H113" s="8"/>
      <c r="I113" s="20" t="s">
        <v>207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11.5</v>
      </c>
      <c r="AE113" s="20">
        <v>0</v>
      </c>
      <c r="AF113" s="20">
        <v>0</v>
      </c>
      <c r="AG113" s="46">
        <f>SUM(I113:AF113)</f>
        <v>11.5</v>
      </c>
    </row>
    <row r="114" spans="7:33" ht="24">
      <c r="G114" s="15">
        <v>100</v>
      </c>
      <c r="H114" s="8"/>
      <c r="I114" s="20" t="s">
        <v>208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U114" s="20">
        <v>0</v>
      </c>
      <c r="V114" s="20">
        <v>0</v>
      </c>
      <c r="W114" s="20">
        <v>0</v>
      </c>
      <c r="X114" s="20">
        <v>0</v>
      </c>
      <c r="Y114" s="20">
        <v>0</v>
      </c>
      <c r="Z114" s="20">
        <v>0</v>
      </c>
      <c r="AA114" s="20">
        <v>0</v>
      </c>
      <c r="AB114" s="20">
        <v>0</v>
      </c>
      <c r="AC114" s="20">
        <v>0</v>
      </c>
      <c r="AD114" s="20">
        <v>11.5</v>
      </c>
      <c r="AE114" s="20">
        <v>0</v>
      </c>
      <c r="AF114" s="20">
        <v>0</v>
      </c>
      <c r="AG114" s="46">
        <f>SUM(I114:AF114)</f>
        <v>11.5</v>
      </c>
    </row>
    <row r="115" spans="7:33" ht="24">
      <c r="G115" s="15">
        <v>101</v>
      </c>
      <c r="H115" s="8"/>
      <c r="I115" s="20" t="s">
        <v>191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0">
        <v>0</v>
      </c>
      <c r="W115" s="20">
        <v>0</v>
      </c>
      <c r="X115" s="20">
        <v>0</v>
      </c>
      <c r="Y115" s="20">
        <v>0</v>
      </c>
      <c r="Z115" s="20">
        <v>0</v>
      </c>
      <c r="AA115" s="20">
        <v>0</v>
      </c>
      <c r="AB115" s="20">
        <f>190*0.06</f>
        <v>11.4</v>
      </c>
      <c r="AC115" s="20">
        <v>0</v>
      </c>
      <c r="AD115" s="20">
        <v>0</v>
      </c>
      <c r="AE115" s="20">
        <v>0</v>
      </c>
      <c r="AF115" s="20">
        <v>0</v>
      </c>
      <c r="AG115" s="46">
        <f>SUM(I115:AF115)</f>
        <v>11.4</v>
      </c>
    </row>
    <row r="116" spans="7:33" ht="24">
      <c r="G116" s="15">
        <v>102</v>
      </c>
      <c r="H116" s="8"/>
      <c r="I116" s="20" t="s">
        <v>219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f>380*0.03</f>
        <v>11.4</v>
      </c>
      <c r="AF116" s="20">
        <v>0</v>
      </c>
      <c r="AG116" s="46">
        <f>SUM(I116:AF116)</f>
        <v>11.4</v>
      </c>
    </row>
    <row r="117" spans="7:33" ht="24">
      <c r="G117" s="15">
        <v>103</v>
      </c>
      <c r="H117" s="8"/>
      <c r="I117" s="20" t="s">
        <v>105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11</v>
      </c>
      <c r="R117" s="20">
        <v>0</v>
      </c>
      <c r="S117" s="20">
        <v>0</v>
      </c>
      <c r="T117" s="20">
        <v>0</v>
      </c>
      <c r="U117" s="20">
        <v>0</v>
      </c>
      <c r="V117" s="20">
        <v>0</v>
      </c>
      <c r="W117" s="20">
        <v>0</v>
      </c>
      <c r="X117" s="46">
        <v>0</v>
      </c>
      <c r="Y117" s="20">
        <v>0</v>
      </c>
      <c r="Z117" s="20">
        <v>0</v>
      </c>
      <c r="AA117" s="20">
        <v>0</v>
      </c>
      <c r="AB117" s="20">
        <v>0</v>
      </c>
      <c r="AC117" s="20">
        <v>0</v>
      </c>
      <c r="AD117" s="20">
        <v>0</v>
      </c>
      <c r="AE117" s="20">
        <v>0</v>
      </c>
      <c r="AF117" s="20">
        <v>0</v>
      </c>
      <c r="AG117" s="46">
        <f>SUM(I117:AF117)</f>
        <v>11</v>
      </c>
    </row>
    <row r="118" spans="7:33" ht="24">
      <c r="G118" s="15">
        <v>104</v>
      </c>
      <c r="H118" s="8"/>
      <c r="I118" s="20" t="s">
        <v>199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  <c r="V118" s="20">
        <v>0</v>
      </c>
      <c r="W118" s="20">
        <v>0</v>
      </c>
      <c r="X118" s="20">
        <v>0</v>
      </c>
      <c r="Y118" s="20">
        <v>0</v>
      </c>
      <c r="Z118" s="20">
        <v>0</v>
      </c>
      <c r="AA118" s="20">
        <v>0</v>
      </c>
      <c r="AB118" s="20">
        <v>0</v>
      </c>
      <c r="AC118" s="20">
        <v>10.8</v>
      </c>
      <c r="AD118" s="20">
        <v>0</v>
      </c>
      <c r="AE118" s="20">
        <v>0</v>
      </c>
      <c r="AF118" s="20">
        <v>0</v>
      </c>
      <c r="AG118" s="46">
        <f>SUM(I118:AF118)</f>
        <v>10.8</v>
      </c>
    </row>
    <row r="119" spans="7:33" ht="24">
      <c r="G119" s="15">
        <v>105</v>
      </c>
      <c r="H119" s="8"/>
      <c r="I119" s="20" t="s">
        <v>77</v>
      </c>
      <c r="J119" s="20">
        <v>0</v>
      </c>
      <c r="K119" s="20">
        <v>0</v>
      </c>
      <c r="L119" s="20">
        <v>0</v>
      </c>
      <c r="M119" s="20">
        <v>0</v>
      </c>
      <c r="N119" s="20">
        <v>10.4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46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46">
        <f>SUM(I119:AF119)</f>
        <v>10.4</v>
      </c>
    </row>
    <row r="120" spans="7:33" ht="24">
      <c r="G120" s="15">
        <v>106</v>
      </c>
      <c r="H120" s="8"/>
      <c r="I120" s="20" t="s">
        <v>181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20">
        <v>0</v>
      </c>
      <c r="W120" s="20">
        <v>0</v>
      </c>
      <c r="X120" s="20">
        <v>0</v>
      </c>
      <c r="Y120" s="20">
        <v>0</v>
      </c>
      <c r="Z120" s="20">
        <v>0</v>
      </c>
      <c r="AA120" s="20">
        <f>280*0.01</f>
        <v>2.8000000000000003</v>
      </c>
      <c r="AB120" s="20">
        <f>190*0.04</f>
        <v>7.6000000000000005</v>
      </c>
      <c r="AC120" s="20">
        <v>0</v>
      </c>
      <c r="AD120" s="20">
        <v>0</v>
      </c>
      <c r="AE120" s="20">
        <v>0</v>
      </c>
      <c r="AF120" s="20">
        <v>0</v>
      </c>
      <c r="AG120" s="46">
        <f>SUM(I120:AF120)</f>
        <v>10.4</v>
      </c>
    </row>
    <row r="121" spans="7:33" ht="24">
      <c r="G121" s="15">
        <v>107</v>
      </c>
      <c r="H121" s="8"/>
      <c r="I121" s="20" t="s">
        <v>137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0">
        <v>0</v>
      </c>
      <c r="S121" s="20">
        <v>0</v>
      </c>
      <c r="T121" s="20">
        <v>0</v>
      </c>
      <c r="U121" s="20">
        <v>10</v>
      </c>
      <c r="V121" s="20">
        <v>0</v>
      </c>
      <c r="W121" s="20">
        <v>0</v>
      </c>
      <c r="X121" s="46">
        <v>0</v>
      </c>
      <c r="Y121" s="20">
        <v>0</v>
      </c>
      <c r="Z121" s="20">
        <v>0</v>
      </c>
      <c r="AA121" s="20">
        <v>0</v>
      </c>
      <c r="AB121" s="20">
        <v>0</v>
      </c>
      <c r="AC121" s="20">
        <v>0</v>
      </c>
      <c r="AD121" s="20">
        <v>0</v>
      </c>
      <c r="AE121" s="20">
        <v>0</v>
      </c>
      <c r="AF121" s="20">
        <v>0</v>
      </c>
      <c r="AG121" s="46">
        <f>SUM(I121:AF121)</f>
        <v>10</v>
      </c>
    </row>
    <row r="122" spans="7:33" ht="24">
      <c r="G122" s="15">
        <v>108</v>
      </c>
      <c r="H122" s="8"/>
      <c r="I122" s="20" t="s">
        <v>154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10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46">
        <f>SUM(I122:AF122)</f>
        <v>10</v>
      </c>
    </row>
    <row r="123" spans="7:33" ht="24">
      <c r="G123" s="15">
        <v>109</v>
      </c>
      <c r="H123" s="8"/>
      <c r="I123" s="20" t="s">
        <v>166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20">
        <v>0</v>
      </c>
      <c r="R123" s="20">
        <v>0</v>
      </c>
      <c r="S123" s="20">
        <v>0</v>
      </c>
      <c r="T123" s="20">
        <v>0</v>
      </c>
      <c r="U123" s="20">
        <v>0</v>
      </c>
      <c r="V123" s="20">
        <v>0</v>
      </c>
      <c r="W123" s="20">
        <v>0</v>
      </c>
      <c r="X123" s="20">
        <v>0</v>
      </c>
      <c r="Y123" s="20">
        <v>10</v>
      </c>
      <c r="Z123" s="20">
        <v>0</v>
      </c>
      <c r="AA123" s="20">
        <v>0</v>
      </c>
      <c r="AB123" s="20">
        <v>0</v>
      </c>
      <c r="AC123" s="20">
        <v>0</v>
      </c>
      <c r="AD123" s="20">
        <v>0</v>
      </c>
      <c r="AE123" s="20">
        <v>0</v>
      </c>
      <c r="AF123" s="20">
        <v>0</v>
      </c>
      <c r="AG123" s="46">
        <f>SUM(I123:AF123)</f>
        <v>10</v>
      </c>
    </row>
    <row r="124" spans="7:33" ht="24">
      <c r="G124" s="15">
        <v>110</v>
      </c>
      <c r="H124" s="8"/>
      <c r="I124" s="20" t="s">
        <v>98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2.5</v>
      </c>
      <c r="Q124" s="20">
        <v>4.4000000000000004</v>
      </c>
      <c r="R124" s="20">
        <v>0</v>
      </c>
      <c r="S124" s="20">
        <v>0</v>
      </c>
      <c r="T124" s="20">
        <v>0</v>
      </c>
      <c r="U124" s="20">
        <v>0</v>
      </c>
      <c r="V124" s="20">
        <v>0</v>
      </c>
      <c r="W124" s="20">
        <v>0</v>
      </c>
      <c r="X124" s="46">
        <v>0</v>
      </c>
      <c r="Y124" s="20">
        <v>0</v>
      </c>
      <c r="Z124" s="20">
        <v>0</v>
      </c>
      <c r="AA124" s="20">
        <f>280*0.01</f>
        <v>2.8000000000000003</v>
      </c>
      <c r="AB124" s="20">
        <v>0</v>
      </c>
      <c r="AC124" s="20">
        <v>0</v>
      </c>
      <c r="AD124" s="20">
        <v>0</v>
      </c>
      <c r="AE124" s="20">
        <v>0</v>
      </c>
      <c r="AF124" s="20">
        <v>0</v>
      </c>
      <c r="AG124" s="46">
        <f>SUM(I124:AF124)</f>
        <v>9.7000000000000011</v>
      </c>
    </row>
    <row r="125" spans="7:33" ht="24">
      <c r="G125" s="15">
        <v>111</v>
      </c>
      <c r="H125" s="8"/>
      <c r="I125" s="20" t="s">
        <v>209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9.1999999999999993</v>
      </c>
      <c r="AE125" s="20">
        <v>0</v>
      </c>
      <c r="AF125" s="20">
        <v>0</v>
      </c>
      <c r="AG125" s="46">
        <f>SUM(I125:AF125)</f>
        <v>9.1999999999999993</v>
      </c>
    </row>
    <row r="126" spans="7:33" ht="24">
      <c r="G126" s="15">
        <v>112</v>
      </c>
      <c r="H126" s="8"/>
      <c r="I126" s="20" t="s">
        <v>122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20">
        <v>0</v>
      </c>
      <c r="R126" s="20">
        <v>0</v>
      </c>
      <c r="S126" s="20">
        <v>9</v>
      </c>
      <c r="T126" s="20">
        <v>0</v>
      </c>
      <c r="U126" s="20">
        <v>0</v>
      </c>
      <c r="V126" s="20">
        <v>0</v>
      </c>
      <c r="W126" s="20">
        <v>0</v>
      </c>
      <c r="X126" s="46">
        <v>0</v>
      </c>
      <c r="Y126" s="20">
        <v>0</v>
      </c>
      <c r="Z126" s="20">
        <v>0</v>
      </c>
      <c r="AA126" s="20">
        <v>0</v>
      </c>
      <c r="AB126" s="20">
        <v>0</v>
      </c>
      <c r="AC126" s="20">
        <v>0</v>
      </c>
      <c r="AD126" s="20">
        <v>0</v>
      </c>
      <c r="AE126" s="20">
        <v>0</v>
      </c>
      <c r="AF126" s="20">
        <v>0</v>
      </c>
      <c r="AG126" s="46">
        <f>SUM(I126:AF126)</f>
        <v>9</v>
      </c>
    </row>
    <row r="127" spans="7:33" ht="24">
      <c r="G127" s="15">
        <v>113</v>
      </c>
      <c r="H127" s="8"/>
      <c r="I127" s="20" t="s">
        <v>116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0">
        <v>8.6</v>
      </c>
      <c r="S127" s="20">
        <v>0</v>
      </c>
      <c r="T127" s="20">
        <v>0</v>
      </c>
      <c r="U127" s="20">
        <v>0</v>
      </c>
      <c r="V127" s="20">
        <v>0</v>
      </c>
      <c r="W127" s="20">
        <v>0</v>
      </c>
      <c r="X127" s="46">
        <v>0</v>
      </c>
      <c r="Y127" s="20">
        <v>0</v>
      </c>
      <c r="Z127" s="20">
        <v>0</v>
      </c>
      <c r="AA127" s="20">
        <v>0</v>
      </c>
      <c r="AB127" s="20">
        <v>0</v>
      </c>
      <c r="AC127" s="20">
        <v>0</v>
      </c>
      <c r="AD127" s="20">
        <v>0</v>
      </c>
      <c r="AE127" s="20">
        <v>0</v>
      </c>
      <c r="AF127" s="20">
        <v>0</v>
      </c>
      <c r="AG127" s="46">
        <f>SUM(I127:AF127)</f>
        <v>8.6</v>
      </c>
    </row>
    <row r="128" spans="7:33" ht="24">
      <c r="G128" s="15">
        <v>114</v>
      </c>
      <c r="H128" s="8"/>
      <c r="I128" s="20" t="s">
        <v>156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2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f>90*0.07</f>
        <v>6.3000000000000007</v>
      </c>
      <c r="AG128" s="46">
        <f>SUM(I128:AF128)</f>
        <v>8.3000000000000007</v>
      </c>
    </row>
    <row r="129" spans="7:33" ht="24">
      <c r="G129" s="15">
        <v>115</v>
      </c>
      <c r="H129" s="8"/>
      <c r="I129" s="20" t="s">
        <v>200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0</v>
      </c>
      <c r="R129" s="20">
        <v>0</v>
      </c>
      <c r="S129" s="20">
        <v>0</v>
      </c>
      <c r="T129" s="20">
        <v>0</v>
      </c>
      <c r="U129" s="20">
        <v>0</v>
      </c>
      <c r="V129" s="20">
        <v>0</v>
      </c>
      <c r="W129" s="20">
        <v>0</v>
      </c>
      <c r="X129" s="20">
        <v>0</v>
      </c>
      <c r="Y129" s="20">
        <v>0</v>
      </c>
      <c r="Z129" s="20">
        <v>0</v>
      </c>
      <c r="AA129" s="20">
        <v>0</v>
      </c>
      <c r="AB129" s="20">
        <v>0</v>
      </c>
      <c r="AC129" s="20">
        <v>8.1</v>
      </c>
      <c r="AD129" s="20">
        <v>0</v>
      </c>
      <c r="AE129" s="20">
        <v>0</v>
      </c>
      <c r="AF129" s="20">
        <v>0</v>
      </c>
      <c r="AG129" s="46">
        <f>SUM(I129:AF129)</f>
        <v>8.1</v>
      </c>
    </row>
    <row r="130" spans="7:33" ht="24">
      <c r="G130" s="15">
        <v>116</v>
      </c>
      <c r="H130" s="8"/>
      <c r="I130" s="20" t="s">
        <v>17</v>
      </c>
      <c r="J130" s="20">
        <v>8</v>
      </c>
      <c r="K130" s="20">
        <v>0</v>
      </c>
      <c r="L130" s="20">
        <v>0</v>
      </c>
      <c r="M130" s="20">
        <v>0</v>
      </c>
      <c r="N130" s="49">
        <v>0</v>
      </c>
      <c r="O130" s="20">
        <v>0</v>
      </c>
      <c r="P130" s="20">
        <v>0</v>
      </c>
      <c r="Q130" s="20">
        <v>0</v>
      </c>
      <c r="R130" s="20">
        <v>0</v>
      </c>
      <c r="S130" s="20">
        <v>0</v>
      </c>
      <c r="T130" s="20">
        <v>0</v>
      </c>
      <c r="U130" s="20">
        <v>0</v>
      </c>
      <c r="V130" s="20">
        <v>0</v>
      </c>
      <c r="W130" s="20">
        <v>0</v>
      </c>
      <c r="X130" s="46">
        <v>0</v>
      </c>
      <c r="Y130" s="20">
        <v>0</v>
      </c>
      <c r="Z130" s="20">
        <v>0</v>
      </c>
      <c r="AA130" s="20">
        <v>0</v>
      </c>
      <c r="AB130" s="20">
        <v>0</v>
      </c>
      <c r="AC130" s="20">
        <v>0</v>
      </c>
      <c r="AD130" s="20">
        <v>0</v>
      </c>
      <c r="AE130" s="20">
        <v>0</v>
      </c>
      <c r="AF130" s="20">
        <v>0</v>
      </c>
      <c r="AG130" s="46">
        <f>SUM(I130:AF130)</f>
        <v>8</v>
      </c>
    </row>
    <row r="131" spans="7:33" ht="24">
      <c r="G131" s="15">
        <v>117</v>
      </c>
      <c r="H131" s="8"/>
      <c r="I131" s="20" t="s">
        <v>73</v>
      </c>
      <c r="J131" s="20">
        <v>0</v>
      </c>
      <c r="K131" s="20">
        <v>0</v>
      </c>
      <c r="L131" s="20">
        <v>0</v>
      </c>
      <c r="M131" s="20">
        <v>2.9</v>
      </c>
      <c r="N131" s="20">
        <v>0</v>
      </c>
      <c r="O131" s="20">
        <v>0</v>
      </c>
      <c r="P131" s="20">
        <v>0</v>
      </c>
      <c r="Q131" s="20">
        <v>2.2000000000000002</v>
      </c>
      <c r="R131" s="20">
        <v>0</v>
      </c>
      <c r="S131" s="20">
        <v>0</v>
      </c>
      <c r="T131" s="20">
        <v>2.9</v>
      </c>
      <c r="U131" s="20">
        <v>0</v>
      </c>
      <c r="V131" s="20">
        <v>0</v>
      </c>
      <c r="W131" s="20">
        <v>0</v>
      </c>
      <c r="X131" s="46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46">
        <f>SUM(I131:AF131)</f>
        <v>8</v>
      </c>
    </row>
    <row r="132" spans="7:33" ht="24">
      <c r="G132" s="15">
        <v>118</v>
      </c>
      <c r="H132" s="8"/>
      <c r="I132" s="20" t="s">
        <v>160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0">
        <v>0</v>
      </c>
      <c r="Q132" s="20">
        <v>0</v>
      </c>
      <c r="R132" s="20">
        <v>0</v>
      </c>
      <c r="S132" s="20">
        <v>0</v>
      </c>
      <c r="T132" s="20">
        <v>0</v>
      </c>
      <c r="U132" s="20">
        <v>0</v>
      </c>
      <c r="V132" s="20">
        <v>0</v>
      </c>
      <c r="W132" s="20">
        <v>0</v>
      </c>
      <c r="X132" s="20">
        <v>8</v>
      </c>
      <c r="Y132" s="20">
        <v>0</v>
      </c>
      <c r="Z132" s="20">
        <v>0</v>
      </c>
      <c r="AA132" s="20">
        <v>0</v>
      </c>
      <c r="AB132" s="20">
        <v>0</v>
      </c>
      <c r="AC132" s="20">
        <v>0</v>
      </c>
      <c r="AD132" s="20">
        <v>0</v>
      </c>
      <c r="AE132" s="20">
        <v>0</v>
      </c>
      <c r="AF132" s="20">
        <v>0</v>
      </c>
      <c r="AG132" s="46">
        <f>SUM(I132:AF132)</f>
        <v>8</v>
      </c>
    </row>
    <row r="133" spans="7:33" ht="24">
      <c r="G133" s="15">
        <v>119</v>
      </c>
      <c r="H133" s="8"/>
      <c r="I133" s="20" t="s">
        <v>218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20">
        <v>0</v>
      </c>
      <c r="R133" s="20">
        <v>0</v>
      </c>
      <c r="S133" s="20">
        <v>0</v>
      </c>
      <c r="T133" s="20">
        <v>0</v>
      </c>
      <c r="U133" s="20">
        <v>0</v>
      </c>
      <c r="V133" s="20">
        <v>0</v>
      </c>
      <c r="W133" s="20">
        <v>0</v>
      </c>
      <c r="X133" s="20">
        <v>0</v>
      </c>
      <c r="Y133" s="20">
        <v>0</v>
      </c>
      <c r="Z133" s="20">
        <v>0</v>
      </c>
      <c r="AA133" s="20">
        <v>0</v>
      </c>
      <c r="AB133" s="20">
        <v>0</v>
      </c>
      <c r="AC133" s="20">
        <v>0</v>
      </c>
      <c r="AD133" s="20">
        <v>0</v>
      </c>
      <c r="AE133" s="20">
        <f>380*0.02</f>
        <v>7.6000000000000005</v>
      </c>
      <c r="AF133" s="20">
        <v>0</v>
      </c>
      <c r="AG133" s="46">
        <f>SUM(I133:AF133)</f>
        <v>7.6000000000000005</v>
      </c>
    </row>
    <row r="134" spans="7:33" ht="24">
      <c r="G134" s="15">
        <v>120</v>
      </c>
      <c r="H134" s="8"/>
      <c r="I134" s="20" t="s">
        <v>168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7.5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46">
        <f>SUM(I134:AF134)</f>
        <v>7.5</v>
      </c>
    </row>
    <row r="135" spans="7:33" ht="24">
      <c r="G135" s="15">
        <v>121</v>
      </c>
      <c r="H135" s="8"/>
      <c r="I135" s="20" t="s">
        <v>64</v>
      </c>
      <c r="J135" s="20">
        <v>0</v>
      </c>
      <c r="K135" s="20">
        <v>0</v>
      </c>
      <c r="L135" s="20">
        <v>2.9</v>
      </c>
      <c r="M135" s="20">
        <v>0</v>
      </c>
      <c r="N135" s="20">
        <v>0</v>
      </c>
      <c r="O135" s="20">
        <v>0</v>
      </c>
      <c r="P135" s="20">
        <v>0</v>
      </c>
      <c r="Q135" s="20">
        <v>0</v>
      </c>
      <c r="R135" s="20">
        <v>4.3</v>
      </c>
      <c r="S135" s="20">
        <v>0</v>
      </c>
      <c r="T135" s="20">
        <v>0</v>
      </c>
      <c r="U135" s="20">
        <v>0</v>
      </c>
      <c r="V135" s="20">
        <v>0</v>
      </c>
      <c r="W135" s="20">
        <v>0</v>
      </c>
      <c r="X135" s="46">
        <v>0</v>
      </c>
      <c r="Y135" s="20">
        <v>0</v>
      </c>
      <c r="Z135" s="20">
        <v>0</v>
      </c>
      <c r="AA135" s="20">
        <v>0</v>
      </c>
      <c r="AB135" s="20">
        <v>0</v>
      </c>
      <c r="AC135" s="20">
        <v>0</v>
      </c>
      <c r="AD135" s="20">
        <v>0</v>
      </c>
      <c r="AE135" s="20">
        <v>0</v>
      </c>
      <c r="AF135" s="20">
        <v>0</v>
      </c>
      <c r="AG135" s="46">
        <f>SUM(I135:AF135)</f>
        <v>7.1999999999999993</v>
      </c>
    </row>
    <row r="136" spans="7:33" ht="24">
      <c r="G136" s="15">
        <v>122</v>
      </c>
      <c r="H136" s="8"/>
      <c r="I136" s="20" t="s">
        <v>176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20">
        <v>0</v>
      </c>
      <c r="S136" s="20">
        <v>0</v>
      </c>
      <c r="T136" s="20">
        <v>0</v>
      </c>
      <c r="U136" s="20">
        <v>0</v>
      </c>
      <c r="V136" s="20">
        <v>0</v>
      </c>
      <c r="W136" s="20">
        <v>0</v>
      </c>
      <c r="X136" s="20">
        <v>0</v>
      </c>
      <c r="Y136" s="20">
        <v>0</v>
      </c>
      <c r="Z136" s="20">
        <v>6.9</v>
      </c>
      <c r="AA136" s="20">
        <v>0</v>
      </c>
      <c r="AB136" s="20">
        <v>0</v>
      </c>
      <c r="AC136" s="20">
        <v>0</v>
      </c>
      <c r="AD136" s="20">
        <v>0</v>
      </c>
      <c r="AE136" s="20">
        <v>0</v>
      </c>
      <c r="AF136" s="20">
        <v>0</v>
      </c>
      <c r="AG136" s="46">
        <f>SUM(I136:AF136)</f>
        <v>6.9</v>
      </c>
    </row>
    <row r="137" spans="7:33" ht="24">
      <c r="G137" s="15">
        <v>123</v>
      </c>
      <c r="H137" s="8"/>
      <c r="I137" s="20" t="s">
        <v>210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6.9</v>
      </c>
      <c r="AE137" s="20">
        <v>0</v>
      </c>
      <c r="AF137" s="20">
        <v>0</v>
      </c>
      <c r="AG137" s="46">
        <f>SUM(I137:AF137)</f>
        <v>6.9</v>
      </c>
    </row>
    <row r="138" spans="7:33" ht="24">
      <c r="G138" s="15">
        <v>124</v>
      </c>
      <c r="H138" s="8"/>
      <c r="I138" s="20" t="s">
        <v>211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  <c r="R138" s="20">
        <v>0</v>
      </c>
      <c r="S138" s="20">
        <v>0</v>
      </c>
      <c r="T138" s="20">
        <v>0</v>
      </c>
      <c r="U138" s="20">
        <v>0</v>
      </c>
      <c r="V138" s="20">
        <v>0</v>
      </c>
      <c r="W138" s="20">
        <v>0</v>
      </c>
      <c r="X138" s="20">
        <v>0</v>
      </c>
      <c r="Y138" s="20">
        <v>0</v>
      </c>
      <c r="Z138" s="20">
        <v>0</v>
      </c>
      <c r="AA138" s="20">
        <v>0</v>
      </c>
      <c r="AB138" s="20">
        <v>0</v>
      </c>
      <c r="AC138" s="20">
        <v>0</v>
      </c>
      <c r="AD138" s="20">
        <v>6.9</v>
      </c>
      <c r="AE138" s="20">
        <v>0</v>
      </c>
      <c r="AF138" s="20">
        <v>0</v>
      </c>
      <c r="AG138" s="46">
        <f>SUM(I138:AF138)</f>
        <v>6.9</v>
      </c>
    </row>
    <row r="139" spans="7:33" ht="24">
      <c r="G139" s="15">
        <v>125</v>
      </c>
      <c r="H139" s="8"/>
      <c r="I139" s="20" t="s">
        <v>143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0</v>
      </c>
      <c r="Q139" s="20">
        <v>0</v>
      </c>
      <c r="R139" s="20">
        <v>0</v>
      </c>
      <c r="S139" s="20">
        <v>0</v>
      </c>
      <c r="T139" s="20">
        <v>0</v>
      </c>
      <c r="U139" s="20">
        <v>2.5</v>
      </c>
      <c r="V139" s="20">
        <v>0</v>
      </c>
      <c r="W139" s="20">
        <v>4</v>
      </c>
      <c r="X139" s="20">
        <v>0</v>
      </c>
      <c r="Y139" s="20">
        <v>0</v>
      </c>
      <c r="Z139" s="20">
        <v>0</v>
      </c>
      <c r="AA139" s="20">
        <v>0</v>
      </c>
      <c r="AB139" s="20">
        <v>0</v>
      </c>
      <c r="AC139" s="20">
        <v>0</v>
      </c>
      <c r="AD139" s="20">
        <v>0</v>
      </c>
      <c r="AE139" s="20">
        <v>0</v>
      </c>
      <c r="AF139" s="20">
        <v>0</v>
      </c>
      <c r="AG139" s="46">
        <f>SUM(I139:AF139)</f>
        <v>6.5</v>
      </c>
    </row>
    <row r="140" spans="7:33" ht="24">
      <c r="G140" s="15">
        <v>126</v>
      </c>
      <c r="H140" s="8"/>
      <c r="I140" s="20" t="s">
        <v>147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6.3</v>
      </c>
      <c r="W140" s="20">
        <v>0</v>
      </c>
      <c r="X140" s="46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46">
        <f>SUM(I140:AF140)</f>
        <v>6.3</v>
      </c>
    </row>
    <row r="141" spans="7:33" ht="24">
      <c r="G141" s="15">
        <v>127</v>
      </c>
      <c r="H141" s="8"/>
      <c r="I141" s="20" t="s">
        <v>100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2.5</v>
      </c>
      <c r="Q141" s="20">
        <v>0</v>
      </c>
      <c r="R141" s="20">
        <v>0</v>
      </c>
      <c r="S141" s="20">
        <v>3.6</v>
      </c>
      <c r="T141" s="20">
        <v>0</v>
      </c>
      <c r="U141" s="20">
        <v>0</v>
      </c>
      <c r="V141" s="20">
        <v>0</v>
      </c>
      <c r="W141" s="20">
        <v>0</v>
      </c>
      <c r="X141" s="46">
        <v>0</v>
      </c>
      <c r="Y141" s="20">
        <v>0</v>
      </c>
      <c r="Z141" s="20">
        <v>0</v>
      </c>
      <c r="AA141" s="20">
        <v>0</v>
      </c>
      <c r="AB141" s="20">
        <v>0</v>
      </c>
      <c r="AC141" s="20">
        <v>0</v>
      </c>
      <c r="AD141" s="20">
        <v>0</v>
      </c>
      <c r="AE141" s="20">
        <v>0</v>
      </c>
      <c r="AF141" s="20">
        <v>0</v>
      </c>
      <c r="AG141" s="46">
        <f>SUM(I141:AF141)</f>
        <v>6.1</v>
      </c>
    </row>
    <row r="142" spans="7:33" ht="24">
      <c r="G142" s="15">
        <v>128</v>
      </c>
      <c r="H142" s="8"/>
      <c r="I142" s="20" t="s">
        <v>161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v>0</v>
      </c>
      <c r="Q142" s="20">
        <v>0</v>
      </c>
      <c r="R142" s="20">
        <v>0</v>
      </c>
      <c r="S142" s="20">
        <v>0</v>
      </c>
      <c r="T142" s="20">
        <v>0</v>
      </c>
      <c r="U142" s="20">
        <v>0</v>
      </c>
      <c r="V142" s="20">
        <v>0</v>
      </c>
      <c r="W142" s="20">
        <v>0</v>
      </c>
      <c r="X142" s="20">
        <v>6</v>
      </c>
      <c r="Y142" s="20">
        <v>0</v>
      </c>
      <c r="Z142" s="20">
        <v>0</v>
      </c>
      <c r="AA142" s="20">
        <v>0</v>
      </c>
      <c r="AB142" s="20">
        <v>0</v>
      </c>
      <c r="AC142" s="20">
        <v>0</v>
      </c>
      <c r="AD142" s="20">
        <v>0</v>
      </c>
      <c r="AE142" s="20">
        <v>0</v>
      </c>
      <c r="AF142" s="20">
        <v>0</v>
      </c>
      <c r="AG142" s="46">
        <f>SUM(I142:AF142)</f>
        <v>6</v>
      </c>
    </row>
    <row r="143" spans="7:33" ht="24">
      <c r="G143" s="15">
        <v>129</v>
      </c>
      <c r="H143" s="8"/>
      <c r="I143" s="20" t="s">
        <v>184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f>280*0.02</f>
        <v>5.6000000000000005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46">
        <f>SUM(I143:AF143)</f>
        <v>5.6000000000000005</v>
      </c>
    </row>
    <row r="144" spans="7:33" ht="24">
      <c r="G144" s="15">
        <v>130</v>
      </c>
      <c r="H144" s="8"/>
      <c r="I144" s="20" t="s">
        <v>185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  <c r="Q144" s="20">
        <v>0</v>
      </c>
      <c r="R144" s="20">
        <v>0</v>
      </c>
      <c r="S144" s="20">
        <v>0</v>
      </c>
      <c r="T144" s="20">
        <v>0</v>
      </c>
      <c r="U144" s="20">
        <v>0</v>
      </c>
      <c r="V144" s="20">
        <v>0</v>
      </c>
      <c r="W144" s="20">
        <v>0</v>
      </c>
      <c r="X144" s="20">
        <v>0</v>
      </c>
      <c r="Y144" s="20">
        <v>0</v>
      </c>
      <c r="Z144" s="20">
        <v>0</v>
      </c>
      <c r="AA144" s="20">
        <f>280*0.02</f>
        <v>5.6000000000000005</v>
      </c>
      <c r="AB144" s="20">
        <v>0</v>
      </c>
      <c r="AC144" s="20">
        <v>0</v>
      </c>
      <c r="AD144" s="20">
        <v>0</v>
      </c>
      <c r="AE144" s="20">
        <v>0</v>
      </c>
      <c r="AF144" s="20">
        <v>0</v>
      </c>
      <c r="AG144" s="46">
        <f>SUM(I144:AF144)</f>
        <v>5.6000000000000005</v>
      </c>
    </row>
    <row r="145" spans="7:33" ht="24">
      <c r="G145" s="15">
        <v>131</v>
      </c>
      <c r="H145" s="8"/>
      <c r="I145" s="20" t="s">
        <v>126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5.4</v>
      </c>
      <c r="T145" s="20">
        <v>0</v>
      </c>
      <c r="U145" s="20">
        <v>0</v>
      </c>
      <c r="V145" s="20">
        <v>0</v>
      </c>
      <c r="W145" s="20">
        <v>0</v>
      </c>
      <c r="X145" s="46">
        <v>0</v>
      </c>
      <c r="Y145" s="20">
        <v>0</v>
      </c>
      <c r="Z145" s="20">
        <v>0</v>
      </c>
      <c r="AA145" s="20">
        <v>0</v>
      </c>
      <c r="AB145" s="20">
        <v>0</v>
      </c>
      <c r="AC145" s="20">
        <v>0</v>
      </c>
      <c r="AD145" s="20">
        <v>0</v>
      </c>
      <c r="AE145" s="20">
        <v>0</v>
      </c>
      <c r="AF145" s="20">
        <v>0</v>
      </c>
      <c r="AG145" s="46">
        <f>SUM(I145:AF145)</f>
        <v>5.4</v>
      </c>
    </row>
    <row r="146" spans="7:33" ht="24">
      <c r="G146" s="15">
        <v>132</v>
      </c>
      <c r="H146" s="8"/>
      <c r="I146" s="20" t="s">
        <v>127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5.4</v>
      </c>
      <c r="T146" s="20">
        <v>0</v>
      </c>
      <c r="U146" s="20">
        <v>0</v>
      </c>
      <c r="V146" s="20">
        <v>0</v>
      </c>
      <c r="W146" s="20">
        <v>0</v>
      </c>
      <c r="X146" s="46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46">
        <f>SUM(I146:AF146)</f>
        <v>5.4</v>
      </c>
    </row>
    <row r="147" spans="7:33" ht="24">
      <c r="G147" s="15">
        <v>133</v>
      </c>
      <c r="H147" s="8"/>
      <c r="I147" s="20" t="s">
        <v>227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  <c r="P147" s="20">
        <v>0</v>
      </c>
      <c r="Q147" s="20">
        <v>0</v>
      </c>
      <c r="R147" s="20">
        <v>0</v>
      </c>
      <c r="S147" s="20">
        <v>0</v>
      </c>
      <c r="T147" s="20">
        <v>0</v>
      </c>
      <c r="U147" s="20">
        <v>0</v>
      </c>
      <c r="V147" s="20">
        <v>0</v>
      </c>
      <c r="W147" s="20">
        <v>0</v>
      </c>
      <c r="X147" s="20">
        <v>0</v>
      </c>
      <c r="Y147" s="20">
        <v>0</v>
      </c>
      <c r="Z147" s="20">
        <v>0</v>
      </c>
      <c r="AA147" s="20">
        <v>0</v>
      </c>
      <c r="AB147" s="20">
        <v>0</v>
      </c>
      <c r="AC147" s="20">
        <v>0</v>
      </c>
      <c r="AD147" s="20">
        <v>0</v>
      </c>
      <c r="AE147" s="20">
        <v>0</v>
      </c>
      <c r="AF147" s="20">
        <f>90*0.06</f>
        <v>5.3999999999999995</v>
      </c>
      <c r="AG147" s="46">
        <f>SUM(I147:AF147)</f>
        <v>5.3999999999999995</v>
      </c>
    </row>
    <row r="148" spans="7:33" ht="24">
      <c r="G148" s="15">
        <v>134</v>
      </c>
      <c r="H148" s="8"/>
      <c r="I148" s="20" t="s">
        <v>78</v>
      </c>
      <c r="J148" s="20">
        <v>0</v>
      </c>
      <c r="K148" s="20">
        <v>0</v>
      </c>
      <c r="L148" s="20">
        <v>0</v>
      </c>
      <c r="M148" s="20">
        <v>0</v>
      </c>
      <c r="N148" s="20">
        <v>5.2</v>
      </c>
      <c r="O148" s="20">
        <v>0</v>
      </c>
      <c r="P148" s="20">
        <v>0</v>
      </c>
      <c r="Q148" s="20">
        <v>0</v>
      </c>
      <c r="R148" s="20">
        <v>0</v>
      </c>
      <c r="S148" s="20">
        <v>0</v>
      </c>
      <c r="T148" s="20">
        <v>0</v>
      </c>
      <c r="U148" s="20">
        <v>0</v>
      </c>
      <c r="V148" s="20">
        <v>0</v>
      </c>
      <c r="W148" s="20">
        <v>0</v>
      </c>
      <c r="X148" s="46">
        <v>0</v>
      </c>
      <c r="Y148" s="20">
        <v>0</v>
      </c>
      <c r="Z148" s="20">
        <v>0</v>
      </c>
      <c r="AA148" s="20">
        <v>0</v>
      </c>
      <c r="AB148" s="20">
        <v>0</v>
      </c>
      <c r="AC148" s="20">
        <v>0</v>
      </c>
      <c r="AD148" s="20">
        <v>0</v>
      </c>
      <c r="AE148" s="20">
        <v>0</v>
      </c>
      <c r="AF148" s="20">
        <v>0</v>
      </c>
      <c r="AG148" s="46">
        <f>SUM(I148:AF148)</f>
        <v>5.2</v>
      </c>
    </row>
    <row r="149" spans="7:33" ht="24">
      <c r="G149" s="15">
        <v>135</v>
      </c>
      <c r="H149" s="8"/>
      <c r="I149" s="20" t="s">
        <v>97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5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46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46">
        <f>SUM(I149:AF149)</f>
        <v>5</v>
      </c>
    </row>
    <row r="150" spans="7:33" ht="24">
      <c r="G150" s="15">
        <v>136</v>
      </c>
      <c r="H150" s="8"/>
      <c r="I150" s="20" t="s">
        <v>139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  <c r="Q150" s="20">
        <v>0</v>
      </c>
      <c r="R150" s="20">
        <v>0</v>
      </c>
      <c r="S150" s="20">
        <v>0</v>
      </c>
      <c r="T150" s="20">
        <v>0</v>
      </c>
      <c r="U150" s="20">
        <v>5</v>
      </c>
      <c r="V150" s="20">
        <v>0</v>
      </c>
      <c r="W150" s="20">
        <v>0</v>
      </c>
      <c r="X150" s="46">
        <v>0</v>
      </c>
      <c r="Y150" s="20">
        <v>0</v>
      </c>
      <c r="Z150" s="20">
        <v>0</v>
      </c>
      <c r="AA150" s="20">
        <v>0</v>
      </c>
      <c r="AB150" s="20">
        <v>0</v>
      </c>
      <c r="AC150" s="20">
        <v>0</v>
      </c>
      <c r="AD150" s="20">
        <v>0</v>
      </c>
      <c r="AE150" s="20">
        <v>0</v>
      </c>
      <c r="AF150" s="20">
        <v>0</v>
      </c>
      <c r="AG150" s="46">
        <f>SUM(I150:AF150)</f>
        <v>5</v>
      </c>
    </row>
    <row r="151" spans="7:33" ht="24">
      <c r="G151" s="15">
        <v>137</v>
      </c>
      <c r="H151" s="8"/>
      <c r="I151" s="20" t="s">
        <v>169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  <c r="Q151" s="20">
        <v>0</v>
      </c>
      <c r="R151" s="20">
        <v>0</v>
      </c>
      <c r="S151" s="20">
        <v>0</v>
      </c>
      <c r="T151" s="20">
        <v>0</v>
      </c>
      <c r="U151" s="20">
        <v>0</v>
      </c>
      <c r="V151" s="20">
        <v>0</v>
      </c>
      <c r="W151" s="20">
        <v>0</v>
      </c>
      <c r="X151" s="20">
        <v>0</v>
      </c>
      <c r="Y151" s="20">
        <v>5</v>
      </c>
      <c r="Z151" s="20">
        <v>0</v>
      </c>
      <c r="AA151" s="20">
        <v>0</v>
      </c>
      <c r="AB151" s="20">
        <v>0</v>
      </c>
      <c r="AC151" s="20">
        <v>0</v>
      </c>
      <c r="AD151" s="20">
        <v>0</v>
      </c>
      <c r="AE151" s="20">
        <v>0</v>
      </c>
      <c r="AF151" s="20">
        <v>0</v>
      </c>
      <c r="AG151" s="46">
        <f>SUM(I151:AF151)</f>
        <v>5</v>
      </c>
    </row>
    <row r="152" spans="7:33" ht="24">
      <c r="G152" s="15">
        <v>138</v>
      </c>
      <c r="H152" s="8"/>
      <c r="I152" s="20" t="s">
        <v>202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2.7</v>
      </c>
      <c r="AD152" s="20">
        <v>2.2999999999999998</v>
      </c>
      <c r="AE152" s="20">
        <v>0</v>
      </c>
      <c r="AF152" s="20">
        <v>0</v>
      </c>
      <c r="AG152" s="46">
        <f>SUM(I152:AF152)</f>
        <v>5</v>
      </c>
    </row>
    <row r="153" spans="7:33" ht="24">
      <c r="G153" s="15">
        <v>139</v>
      </c>
      <c r="H153" s="8"/>
      <c r="I153" s="20" t="s">
        <v>177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0</v>
      </c>
      <c r="Q153" s="20">
        <v>0</v>
      </c>
      <c r="R153" s="20">
        <v>0</v>
      </c>
      <c r="S153" s="20">
        <v>0</v>
      </c>
      <c r="T153" s="20">
        <v>0</v>
      </c>
      <c r="U153" s="20">
        <v>0</v>
      </c>
      <c r="V153" s="20">
        <v>0</v>
      </c>
      <c r="W153" s="20">
        <v>0</v>
      </c>
      <c r="X153" s="20">
        <v>0</v>
      </c>
      <c r="Y153" s="20">
        <v>0</v>
      </c>
      <c r="Z153" s="20">
        <v>4.5999999999999996</v>
      </c>
      <c r="AA153" s="20">
        <v>0</v>
      </c>
      <c r="AB153" s="20">
        <v>0</v>
      </c>
      <c r="AC153" s="20">
        <v>0</v>
      </c>
      <c r="AD153" s="20">
        <v>0</v>
      </c>
      <c r="AE153" s="20">
        <v>0</v>
      </c>
      <c r="AF153" s="20">
        <v>0</v>
      </c>
      <c r="AG153" s="46">
        <f>SUM(I153:AF153)</f>
        <v>4.5999999999999996</v>
      </c>
    </row>
    <row r="154" spans="7:33" ht="24">
      <c r="G154" s="15">
        <v>140</v>
      </c>
      <c r="H154" s="8"/>
      <c r="I154" s="20" t="s">
        <v>117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  <c r="Q154" s="20">
        <v>0</v>
      </c>
      <c r="R154" s="20">
        <v>4.3</v>
      </c>
      <c r="S154" s="20">
        <v>0</v>
      </c>
      <c r="T154" s="20">
        <v>0</v>
      </c>
      <c r="U154" s="20">
        <v>0</v>
      </c>
      <c r="V154" s="20">
        <v>0</v>
      </c>
      <c r="W154" s="20">
        <v>0</v>
      </c>
      <c r="X154" s="46">
        <v>0</v>
      </c>
      <c r="Y154" s="20">
        <v>0</v>
      </c>
      <c r="Z154" s="20">
        <v>0</v>
      </c>
      <c r="AA154" s="20">
        <v>0</v>
      </c>
      <c r="AB154" s="20">
        <v>0</v>
      </c>
      <c r="AC154" s="20">
        <v>0</v>
      </c>
      <c r="AD154" s="20">
        <v>0</v>
      </c>
      <c r="AE154" s="20">
        <v>0</v>
      </c>
      <c r="AF154" s="20">
        <v>0</v>
      </c>
      <c r="AG154" s="46">
        <f>SUM(I154:AF154)</f>
        <v>4.3</v>
      </c>
    </row>
    <row r="155" spans="7:33" ht="24">
      <c r="G155" s="15">
        <v>141</v>
      </c>
      <c r="H155" s="8"/>
      <c r="I155" s="20" t="s">
        <v>118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4.3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46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46">
        <f>SUM(I155:AF155)</f>
        <v>4.3</v>
      </c>
    </row>
    <row r="156" spans="7:33" ht="24">
      <c r="G156" s="15">
        <v>142</v>
      </c>
      <c r="H156" s="8"/>
      <c r="I156" s="20" t="s">
        <v>119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20">
        <v>0</v>
      </c>
      <c r="R156" s="20">
        <v>4.3</v>
      </c>
      <c r="S156" s="20">
        <v>0</v>
      </c>
      <c r="T156" s="20">
        <v>0</v>
      </c>
      <c r="U156" s="20">
        <v>0</v>
      </c>
      <c r="V156" s="20">
        <v>0</v>
      </c>
      <c r="W156" s="20">
        <v>0</v>
      </c>
      <c r="X156" s="46">
        <v>0</v>
      </c>
      <c r="Y156" s="20">
        <v>0</v>
      </c>
      <c r="Z156" s="20">
        <v>0</v>
      </c>
      <c r="AA156" s="20">
        <v>0</v>
      </c>
      <c r="AB156" s="20">
        <v>0</v>
      </c>
      <c r="AC156" s="20">
        <v>0</v>
      </c>
      <c r="AD156" s="20">
        <v>0</v>
      </c>
      <c r="AE156" s="20">
        <v>0</v>
      </c>
      <c r="AF156" s="20">
        <v>0</v>
      </c>
      <c r="AG156" s="46">
        <f>SUM(I156:AF156)</f>
        <v>4.3</v>
      </c>
    </row>
    <row r="157" spans="7:33" ht="24">
      <c r="G157" s="15">
        <v>143</v>
      </c>
      <c r="H157" s="8"/>
      <c r="I157" s="20" t="s">
        <v>148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20">
        <v>0</v>
      </c>
      <c r="Q157" s="20">
        <v>0</v>
      </c>
      <c r="R157" s="20">
        <v>0</v>
      </c>
      <c r="S157" s="20">
        <v>0</v>
      </c>
      <c r="T157" s="20">
        <v>0</v>
      </c>
      <c r="U157" s="20">
        <v>0</v>
      </c>
      <c r="V157" s="20">
        <v>4.2</v>
      </c>
      <c r="W157" s="20">
        <v>0</v>
      </c>
      <c r="X157" s="46">
        <v>0</v>
      </c>
      <c r="Y157" s="20">
        <v>0</v>
      </c>
      <c r="Z157" s="20">
        <v>0</v>
      </c>
      <c r="AA157" s="20">
        <v>0</v>
      </c>
      <c r="AB157" s="20">
        <v>0</v>
      </c>
      <c r="AC157" s="20">
        <v>0</v>
      </c>
      <c r="AD157" s="20">
        <v>0</v>
      </c>
      <c r="AE157" s="20">
        <v>0</v>
      </c>
      <c r="AF157" s="20">
        <v>0</v>
      </c>
      <c r="AG157" s="46">
        <f>SUM(I157:AF157)</f>
        <v>4.2</v>
      </c>
    </row>
    <row r="158" spans="7:33" ht="24">
      <c r="G158" s="15">
        <v>144</v>
      </c>
      <c r="H158" s="8"/>
      <c r="I158" s="20" t="s">
        <v>20</v>
      </c>
      <c r="J158" s="20">
        <v>4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46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46">
        <f>SUM(I158:AF158)</f>
        <v>4</v>
      </c>
    </row>
    <row r="159" spans="7:33" ht="24">
      <c r="G159" s="15">
        <v>145</v>
      </c>
      <c r="H159" s="8"/>
      <c r="I159" s="20" t="s">
        <v>22</v>
      </c>
      <c r="J159" s="20">
        <v>4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0">
        <v>0</v>
      </c>
      <c r="Q159" s="20">
        <v>0</v>
      </c>
      <c r="R159" s="20">
        <v>0</v>
      </c>
      <c r="S159" s="20">
        <v>0</v>
      </c>
      <c r="T159" s="20">
        <v>0</v>
      </c>
      <c r="U159" s="20">
        <v>0</v>
      </c>
      <c r="V159" s="20">
        <v>0</v>
      </c>
      <c r="W159" s="20">
        <v>0</v>
      </c>
      <c r="X159" s="46">
        <v>0</v>
      </c>
      <c r="Y159" s="20">
        <v>0</v>
      </c>
      <c r="Z159" s="20">
        <v>0</v>
      </c>
      <c r="AA159" s="20">
        <v>0</v>
      </c>
      <c r="AB159" s="20">
        <v>0</v>
      </c>
      <c r="AC159" s="20">
        <v>0</v>
      </c>
      <c r="AD159" s="20">
        <v>0</v>
      </c>
      <c r="AE159" s="20">
        <v>0</v>
      </c>
      <c r="AF159" s="20">
        <v>0</v>
      </c>
      <c r="AG159" s="46">
        <f>SUM(I159:AF159)</f>
        <v>4</v>
      </c>
    </row>
    <row r="160" spans="7:33" ht="24">
      <c r="G160" s="15">
        <v>146</v>
      </c>
      <c r="H160" s="8"/>
      <c r="I160" s="20" t="s">
        <v>23</v>
      </c>
      <c r="J160" s="20">
        <v>4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0</v>
      </c>
      <c r="Q160" s="20">
        <v>0</v>
      </c>
      <c r="R160" s="20">
        <v>0</v>
      </c>
      <c r="S160" s="20">
        <v>0</v>
      </c>
      <c r="T160" s="20">
        <v>0</v>
      </c>
      <c r="U160" s="20">
        <v>0</v>
      </c>
      <c r="V160" s="20">
        <v>0</v>
      </c>
      <c r="W160" s="20">
        <v>0</v>
      </c>
      <c r="X160" s="46">
        <v>0</v>
      </c>
      <c r="Y160" s="20">
        <v>0</v>
      </c>
      <c r="Z160" s="20">
        <v>0</v>
      </c>
      <c r="AA160" s="20">
        <v>0</v>
      </c>
      <c r="AB160" s="20">
        <v>0</v>
      </c>
      <c r="AC160" s="20">
        <v>0</v>
      </c>
      <c r="AD160" s="20">
        <v>0</v>
      </c>
      <c r="AE160" s="20">
        <v>0</v>
      </c>
      <c r="AF160" s="20">
        <v>0</v>
      </c>
      <c r="AG160" s="46">
        <f>SUM(I160:AF160)</f>
        <v>4</v>
      </c>
    </row>
    <row r="161" spans="7:33" ht="24">
      <c r="G161" s="15">
        <v>147</v>
      </c>
      <c r="H161" s="8"/>
      <c r="I161" s="50" t="s">
        <v>25</v>
      </c>
      <c r="J161" s="20">
        <v>4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46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46">
        <f>SUM(I161:AF161)</f>
        <v>4</v>
      </c>
    </row>
    <row r="162" spans="7:33" ht="24">
      <c r="G162" s="15">
        <v>148</v>
      </c>
      <c r="H162" s="8"/>
      <c r="I162" s="20" t="s">
        <v>155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20">
        <v>0</v>
      </c>
      <c r="P162" s="20">
        <v>0</v>
      </c>
      <c r="Q162" s="20">
        <v>0</v>
      </c>
      <c r="R162" s="20">
        <v>0</v>
      </c>
      <c r="S162" s="20">
        <v>0</v>
      </c>
      <c r="T162" s="20">
        <v>0</v>
      </c>
      <c r="U162" s="20">
        <v>0</v>
      </c>
      <c r="V162" s="20">
        <v>0</v>
      </c>
      <c r="W162" s="20">
        <v>4</v>
      </c>
      <c r="X162" s="20">
        <v>0</v>
      </c>
      <c r="Y162" s="20">
        <v>0</v>
      </c>
      <c r="Z162" s="20">
        <v>0</v>
      </c>
      <c r="AA162" s="20">
        <v>0</v>
      </c>
      <c r="AB162" s="20">
        <v>0</v>
      </c>
      <c r="AC162" s="20">
        <v>0</v>
      </c>
      <c r="AD162" s="20">
        <v>0</v>
      </c>
      <c r="AE162" s="20">
        <v>0</v>
      </c>
      <c r="AF162" s="20">
        <v>0</v>
      </c>
      <c r="AG162" s="46">
        <f>SUM(I162:AF162)</f>
        <v>4</v>
      </c>
    </row>
    <row r="163" spans="7:33" ht="24">
      <c r="G163" s="15">
        <v>149</v>
      </c>
      <c r="H163" s="8"/>
      <c r="I163" s="20" t="s">
        <v>162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0">
        <v>0</v>
      </c>
      <c r="P163" s="20">
        <v>0</v>
      </c>
      <c r="Q163" s="20">
        <v>0</v>
      </c>
      <c r="R163" s="20">
        <v>0</v>
      </c>
      <c r="S163" s="20">
        <v>0</v>
      </c>
      <c r="T163" s="20">
        <v>0</v>
      </c>
      <c r="U163" s="20">
        <v>0</v>
      </c>
      <c r="V163" s="20">
        <v>0</v>
      </c>
      <c r="W163" s="20">
        <v>0</v>
      </c>
      <c r="X163" s="20">
        <v>4</v>
      </c>
      <c r="Y163" s="20">
        <v>0</v>
      </c>
      <c r="Z163" s="20">
        <v>0</v>
      </c>
      <c r="AA163" s="20">
        <v>0</v>
      </c>
      <c r="AB163" s="20">
        <v>0</v>
      </c>
      <c r="AC163" s="20">
        <v>0</v>
      </c>
      <c r="AD163" s="20">
        <v>0</v>
      </c>
      <c r="AE163" s="20">
        <v>0</v>
      </c>
      <c r="AF163" s="20">
        <v>0</v>
      </c>
      <c r="AG163" s="46">
        <f>SUM(I163:AF163)</f>
        <v>4</v>
      </c>
    </row>
    <row r="164" spans="7:33" ht="24">
      <c r="G164" s="15">
        <v>150</v>
      </c>
      <c r="H164" s="8"/>
      <c r="I164" s="20" t="s">
        <v>216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f>380*0.01</f>
        <v>3.8000000000000003</v>
      </c>
      <c r="AF164" s="20">
        <v>0</v>
      </c>
      <c r="AG164" s="46">
        <f>SUM(I164:AF164)</f>
        <v>3.8000000000000003</v>
      </c>
    </row>
    <row r="165" spans="7:33" ht="24">
      <c r="G165" s="15">
        <v>151</v>
      </c>
      <c r="H165" s="8"/>
      <c r="I165" s="20" t="s">
        <v>217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0</v>
      </c>
      <c r="V165" s="20">
        <v>0</v>
      </c>
      <c r="W165" s="20">
        <v>0</v>
      </c>
      <c r="X165" s="20">
        <v>0</v>
      </c>
      <c r="Y165" s="20">
        <v>0</v>
      </c>
      <c r="Z165" s="20">
        <v>0</v>
      </c>
      <c r="AA165" s="20">
        <v>0</v>
      </c>
      <c r="AB165" s="20">
        <v>0</v>
      </c>
      <c r="AC165" s="20">
        <v>0</v>
      </c>
      <c r="AD165" s="20">
        <v>0</v>
      </c>
      <c r="AE165" s="20">
        <f>380*0.01</f>
        <v>3.8000000000000003</v>
      </c>
      <c r="AF165" s="20">
        <v>0</v>
      </c>
      <c r="AG165" s="46">
        <f>SUM(I165:AF165)</f>
        <v>3.8000000000000003</v>
      </c>
    </row>
    <row r="166" spans="7:33" ht="24">
      <c r="G166" s="15">
        <v>152</v>
      </c>
      <c r="H166" s="8"/>
      <c r="I166" s="20" t="s">
        <v>48</v>
      </c>
      <c r="J166" s="20">
        <v>0</v>
      </c>
      <c r="K166" s="20">
        <v>3.2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  <c r="S166" s="20">
        <v>0</v>
      </c>
      <c r="T166" s="20">
        <v>0</v>
      </c>
      <c r="U166" s="20">
        <v>0</v>
      </c>
      <c r="V166" s="20">
        <v>0</v>
      </c>
      <c r="W166" s="20">
        <v>0</v>
      </c>
      <c r="X166" s="46">
        <v>0</v>
      </c>
      <c r="Y166" s="20">
        <v>0</v>
      </c>
      <c r="Z166" s="20">
        <v>0</v>
      </c>
      <c r="AA166" s="20">
        <v>0</v>
      </c>
      <c r="AB166" s="20">
        <v>0</v>
      </c>
      <c r="AC166" s="20">
        <v>0</v>
      </c>
      <c r="AD166" s="20">
        <v>0</v>
      </c>
      <c r="AE166" s="20">
        <v>0</v>
      </c>
      <c r="AF166" s="20">
        <v>0</v>
      </c>
      <c r="AG166" s="46">
        <f>SUM(I166:AF166)</f>
        <v>3.2</v>
      </c>
    </row>
    <row r="167" spans="7:33" ht="24">
      <c r="G167" s="15">
        <v>153</v>
      </c>
      <c r="H167" s="8"/>
      <c r="I167" s="20" t="s">
        <v>49</v>
      </c>
      <c r="J167" s="20">
        <v>0</v>
      </c>
      <c r="K167" s="20">
        <v>3.2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46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46">
        <f>SUM(I167:AF167)</f>
        <v>3.2</v>
      </c>
    </row>
    <row r="168" spans="7:33" ht="24">
      <c r="G168" s="15">
        <v>154</v>
      </c>
      <c r="H168" s="8"/>
      <c r="I168" s="20" t="s">
        <v>91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3.2</v>
      </c>
      <c r="P168" s="20">
        <v>0</v>
      </c>
      <c r="Q168" s="20">
        <v>0</v>
      </c>
      <c r="R168" s="20">
        <v>0</v>
      </c>
      <c r="S168" s="20">
        <v>0</v>
      </c>
      <c r="T168" s="20">
        <v>0</v>
      </c>
      <c r="U168" s="20">
        <v>0</v>
      </c>
      <c r="V168" s="20">
        <v>0</v>
      </c>
      <c r="W168" s="20">
        <v>0</v>
      </c>
      <c r="X168" s="46">
        <v>0</v>
      </c>
      <c r="Y168" s="20">
        <v>0</v>
      </c>
      <c r="Z168" s="20">
        <v>0</v>
      </c>
      <c r="AA168" s="20">
        <v>0</v>
      </c>
      <c r="AB168" s="20">
        <v>0</v>
      </c>
      <c r="AC168" s="20">
        <v>0</v>
      </c>
      <c r="AD168" s="20">
        <v>0</v>
      </c>
      <c r="AE168" s="20">
        <v>0</v>
      </c>
      <c r="AF168" s="20">
        <v>0</v>
      </c>
      <c r="AG168" s="46">
        <f>SUM(I168:AF168)</f>
        <v>3.2</v>
      </c>
    </row>
    <row r="169" spans="7:33" ht="24">
      <c r="G169" s="15">
        <v>155</v>
      </c>
      <c r="H169" s="8"/>
      <c r="I169" s="20" t="s">
        <v>92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3.2</v>
      </c>
      <c r="P169" s="20">
        <v>0</v>
      </c>
      <c r="Q169" s="20">
        <v>0</v>
      </c>
      <c r="R169" s="20">
        <v>0</v>
      </c>
      <c r="S169" s="20">
        <v>0</v>
      </c>
      <c r="T169" s="20">
        <v>0</v>
      </c>
      <c r="U169" s="20">
        <v>0</v>
      </c>
      <c r="V169" s="20">
        <v>0</v>
      </c>
      <c r="W169" s="20">
        <v>0</v>
      </c>
      <c r="X169" s="46">
        <v>0</v>
      </c>
      <c r="Y169" s="20">
        <v>0</v>
      </c>
      <c r="Z169" s="20">
        <v>0</v>
      </c>
      <c r="AA169" s="20">
        <v>0</v>
      </c>
      <c r="AB169" s="20">
        <v>0</v>
      </c>
      <c r="AC169" s="20">
        <v>0</v>
      </c>
      <c r="AD169" s="20">
        <v>0</v>
      </c>
      <c r="AE169" s="20">
        <v>0</v>
      </c>
      <c r="AF169" s="20">
        <v>0</v>
      </c>
      <c r="AG169" s="46">
        <f>SUM(I169:AF169)</f>
        <v>3.2</v>
      </c>
    </row>
    <row r="170" spans="7:33" ht="24">
      <c r="G170" s="15">
        <v>156</v>
      </c>
      <c r="H170" s="8"/>
      <c r="I170" s="20" t="s">
        <v>93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3.2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46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46">
        <f>SUM(I170:AF170)</f>
        <v>3.2</v>
      </c>
    </row>
    <row r="171" spans="7:33" ht="24">
      <c r="G171" s="15">
        <v>157</v>
      </c>
      <c r="H171" s="8"/>
      <c r="I171" s="20" t="s">
        <v>94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3.2</v>
      </c>
      <c r="P171" s="20">
        <v>0</v>
      </c>
      <c r="Q171" s="20">
        <v>0</v>
      </c>
      <c r="R171" s="20">
        <v>0</v>
      </c>
      <c r="S171" s="20">
        <v>0</v>
      </c>
      <c r="T171" s="20">
        <v>0</v>
      </c>
      <c r="U171" s="20">
        <v>0</v>
      </c>
      <c r="V171" s="20">
        <v>0</v>
      </c>
      <c r="W171" s="20">
        <v>0</v>
      </c>
      <c r="X171" s="46">
        <v>0</v>
      </c>
      <c r="Y171" s="20">
        <v>0</v>
      </c>
      <c r="Z171" s="20">
        <v>0</v>
      </c>
      <c r="AA171" s="20">
        <v>0</v>
      </c>
      <c r="AB171" s="20">
        <v>0</v>
      </c>
      <c r="AC171" s="20">
        <v>0</v>
      </c>
      <c r="AD171" s="20">
        <v>0</v>
      </c>
      <c r="AE171" s="20">
        <v>0</v>
      </c>
      <c r="AF171" s="20">
        <v>0</v>
      </c>
      <c r="AG171" s="46">
        <f>SUM(I171:AF171)</f>
        <v>3.2</v>
      </c>
    </row>
    <row r="172" spans="7:33" ht="24">
      <c r="G172" s="15">
        <v>158</v>
      </c>
      <c r="H172" s="8"/>
      <c r="I172" s="20" t="s">
        <v>62</v>
      </c>
      <c r="J172" s="20">
        <v>0</v>
      </c>
      <c r="K172" s="20">
        <v>0</v>
      </c>
      <c r="L172" s="20">
        <v>2.9</v>
      </c>
      <c r="M172" s="20">
        <v>0</v>
      </c>
      <c r="N172" s="20">
        <v>0</v>
      </c>
      <c r="O172" s="20">
        <v>0</v>
      </c>
      <c r="P172" s="20">
        <v>0</v>
      </c>
      <c r="Q172" s="20">
        <v>0</v>
      </c>
      <c r="R172" s="20">
        <v>0</v>
      </c>
      <c r="S172" s="20">
        <v>0</v>
      </c>
      <c r="T172" s="20">
        <v>0</v>
      </c>
      <c r="U172" s="20">
        <v>0</v>
      </c>
      <c r="V172" s="20">
        <v>0</v>
      </c>
      <c r="W172" s="20">
        <v>0</v>
      </c>
      <c r="X172" s="46">
        <v>0</v>
      </c>
      <c r="Y172" s="20">
        <v>0</v>
      </c>
      <c r="Z172" s="20">
        <v>0</v>
      </c>
      <c r="AA172" s="20">
        <v>0</v>
      </c>
      <c r="AB172" s="20">
        <v>0</v>
      </c>
      <c r="AC172" s="20">
        <v>0</v>
      </c>
      <c r="AD172" s="20">
        <v>0</v>
      </c>
      <c r="AE172" s="20">
        <v>0</v>
      </c>
      <c r="AF172" s="20">
        <v>0</v>
      </c>
      <c r="AG172" s="46">
        <f>SUM(I172:AF172)</f>
        <v>2.9</v>
      </c>
    </row>
    <row r="173" spans="7:33" ht="24">
      <c r="G173" s="15">
        <v>159</v>
      </c>
      <c r="H173" s="8"/>
      <c r="I173" s="20" t="s">
        <v>63</v>
      </c>
      <c r="J173" s="20">
        <v>0</v>
      </c>
      <c r="K173" s="20">
        <v>0</v>
      </c>
      <c r="L173" s="20">
        <v>2.9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46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46">
        <f>SUM(I173:AF173)</f>
        <v>2.9</v>
      </c>
    </row>
    <row r="174" spans="7:33" ht="24">
      <c r="G174" s="15">
        <v>160</v>
      </c>
      <c r="H174" s="8"/>
      <c r="I174" s="20" t="s">
        <v>71</v>
      </c>
      <c r="J174" s="20">
        <v>0</v>
      </c>
      <c r="K174" s="20">
        <v>0</v>
      </c>
      <c r="L174" s="20">
        <v>0</v>
      </c>
      <c r="M174" s="20">
        <v>2.9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  <c r="T174" s="20">
        <v>0</v>
      </c>
      <c r="U174" s="20">
        <v>0</v>
      </c>
      <c r="V174" s="20">
        <v>0</v>
      </c>
      <c r="W174" s="20">
        <v>0</v>
      </c>
      <c r="X174" s="46">
        <v>0</v>
      </c>
      <c r="Y174" s="20">
        <v>0</v>
      </c>
      <c r="Z174" s="20">
        <v>0</v>
      </c>
      <c r="AA174" s="20">
        <v>0</v>
      </c>
      <c r="AB174" s="20">
        <v>0</v>
      </c>
      <c r="AC174" s="20">
        <v>0</v>
      </c>
      <c r="AD174" s="20">
        <v>0</v>
      </c>
      <c r="AE174" s="20">
        <v>0</v>
      </c>
      <c r="AF174" s="20">
        <v>0</v>
      </c>
      <c r="AG174" s="46">
        <f>SUM(I174:AF174)</f>
        <v>2.9</v>
      </c>
    </row>
    <row r="175" spans="7:33" ht="24">
      <c r="G175" s="15">
        <v>161</v>
      </c>
      <c r="H175" s="8"/>
      <c r="I175" s="20" t="s">
        <v>72</v>
      </c>
      <c r="J175" s="20">
        <v>0</v>
      </c>
      <c r="K175" s="20">
        <v>0</v>
      </c>
      <c r="L175" s="20">
        <v>0</v>
      </c>
      <c r="M175" s="20">
        <v>2.9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46">
        <v>0</v>
      </c>
      <c r="Y175" s="20">
        <v>0</v>
      </c>
      <c r="Z175" s="20">
        <v>0</v>
      </c>
      <c r="AA175" s="20">
        <v>0</v>
      </c>
      <c r="AB175" s="20">
        <v>0</v>
      </c>
      <c r="AC175" s="20">
        <v>0</v>
      </c>
      <c r="AD175" s="20">
        <v>0</v>
      </c>
      <c r="AE175" s="20">
        <v>0</v>
      </c>
      <c r="AF175" s="20">
        <v>0</v>
      </c>
      <c r="AG175" s="46">
        <f>SUM(I175:AF175)</f>
        <v>2.9</v>
      </c>
    </row>
    <row r="176" spans="7:33" ht="24">
      <c r="G176" s="15">
        <v>162</v>
      </c>
      <c r="H176" s="8"/>
      <c r="I176" s="20" t="s">
        <v>133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2.9</v>
      </c>
      <c r="U176" s="20">
        <v>0</v>
      </c>
      <c r="V176" s="20">
        <v>0</v>
      </c>
      <c r="W176" s="20">
        <v>0</v>
      </c>
      <c r="X176" s="46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46">
        <f>SUM(I176:AF176)</f>
        <v>2.9</v>
      </c>
    </row>
    <row r="177" spans="7:33" ht="24">
      <c r="G177" s="15">
        <v>163</v>
      </c>
      <c r="H177" s="8"/>
      <c r="I177" s="20" t="s">
        <v>134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0</v>
      </c>
      <c r="S177" s="20">
        <v>0</v>
      </c>
      <c r="T177" s="20">
        <v>2.9</v>
      </c>
      <c r="U177" s="20">
        <v>0</v>
      </c>
      <c r="V177" s="20">
        <v>0</v>
      </c>
      <c r="W177" s="20">
        <v>0</v>
      </c>
      <c r="X177" s="46">
        <v>0</v>
      </c>
      <c r="Y177" s="20">
        <v>0</v>
      </c>
      <c r="Z177" s="20">
        <v>0</v>
      </c>
      <c r="AA177" s="20">
        <v>0</v>
      </c>
      <c r="AB177" s="20">
        <v>0</v>
      </c>
      <c r="AC177" s="20">
        <v>0</v>
      </c>
      <c r="AD177" s="20">
        <v>0</v>
      </c>
      <c r="AE177" s="20">
        <v>0</v>
      </c>
      <c r="AF177" s="20">
        <v>0</v>
      </c>
      <c r="AG177" s="46">
        <f>SUM(I177:AF177)</f>
        <v>2.9</v>
      </c>
    </row>
    <row r="178" spans="7:33" ht="24">
      <c r="G178" s="15">
        <v>164</v>
      </c>
      <c r="H178" s="8"/>
      <c r="I178" s="20" t="s">
        <v>135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  <c r="Q178" s="20">
        <v>0</v>
      </c>
      <c r="R178" s="20">
        <v>0</v>
      </c>
      <c r="S178" s="20">
        <v>0</v>
      </c>
      <c r="T178" s="20">
        <v>2.9</v>
      </c>
      <c r="U178" s="20">
        <v>0</v>
      </c>
      <c r="V178" s="20">
        <v>0</v>
      </c>
      <c r="W178" s="20">
        <v>0</v>
      </c>
      <c r="X178" s="46">
        <v>0</v>
      </c>
      <c r="Y178" s="20">
        <v>0</v>
      </c>
      <c r="Z178" s="20">
        <v>0</v>
      </c>
      <c r="AA178" s="20">
        <v>0</v>
      </c>
      <c r="AB178" s="20">
        <v>0</v>
      </c>
      <c r="AC178" s="20">
        <v>0</v>
      </c>
      <c r="AD178" s="20">
        <v>0</v>
      </c>
      <c r="AE178" s="20">
        <v>0</v>
      </c>
      <c r="AF178" s="20">
        <v>0</v>
      </c>
      <c r="AG178" s="46">
        <f>SUM(I178:AF178)</f>
        <v>2.9</v>
      </c>
    </row>
    <row r="179" spans="7:33" ht="24">
      <c r="G179" s="15">
        <v>165</v>
      </c>
      <c r="H179" s="8"/>
      <c r="I179" s="20" t="s">
        <v>182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f>280*0.01</f>
        <v>2.8000000000000003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46">
        <f>SUM(I179:AF179)</f>
        <v>2.8000000000000003</v>
      </c>
    </row>
    <row r="180" spans="7:33" ht="24">
      <c r="G180" s="15">
        <v>166</v>
      </c>
      <c r="H180" s="8"/>
      <c r="I180" s="20" t="s">
        <v>183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0">
        <v>0</v>
      </c>
      <c r="Q180" s="20">
        <v>0</v>
      </c>
      <c r="R180" s="20">
        <v>0</v>
      </c>
      <c r="S180" s="20">
        <v>0</v>
      </c>
      <c r="T180" s="20">
        <v>0</v>
      </c>
      <c r="U180" s="20">
        <v>0</v>
      </c>
      <c r="V180" s="20">
        <v>0</v>
      </c>
      <c r="W180" s="20">
        <v>0</v>
      </c>
      <c r="X180" s="20">
        <v>0</v>
      </c>
      <c r="Y180" s="20">
        <v>0</v>
      </c>
      <c r="Z180" s="20">
        <v>0</v>
      </c>
      <c r="AA180" s="20">
        <f>280*0.01</f>
        <v>2.8000000000000003</v>
      </c>
      <c r="AB180" s="20">
        <v>0</v>
      </c>
      <c r="AC180" s="20">
        <v>0</v>
      </c>
      <c r="AD180" s="20">
        <v>0</v>
      </c>
      <c r="AE180" s="20">
        <v>0</v>
      </c>
      <c r="AF180" s="20">
        <v>0</v>
      </c>
      <c r="AG180" s="46">
        <f>SUM(I180:AF180)</f>
        <v>2.8000000000000003</v>
      </c>
    </row>
    <row r="181" spans="7:33" ht="24">
      <c r="G181" s="15">
        <v>167</v>
      </c>
      <c r="H181" s="8"/>
      <c r="I181" s="20" t="s">
        <v>201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0">
        <v>0</v>
      </c>
      <c r="R181" s="20">
        <v>0</v>
      </c>
      <c r="S181" s="20">
        <v>0</v>
      </c>
      <c r="T181" s="20">
        <v>0</v>
      </c>
      <c r="U181" s="20">
        <v>0</v>
      </c>
      <c r="V181" s="20">
        <v>0</v>
      </c>
      <c r="W181" s="20">
        <v>0</v>
      </c>
      <c r="X181" s="20">
        <v>0</v>
      </c>
      <c r="Y181" s="20">
        <v>0</v>
      </c>
      <c r="Z181" s="20">
        <v>0</v>
      </c>
      <c r="AA181" s="20">
        <v>0</v>
      </c>
      <c r="AB181" s="20">
        <v>0</v>
      </c>
      <c r="AC181" s="20">
        <v>2.7</v>
      </c>
      <c r="AD181" s="20">
        <v>0</v>
      </c>
      <c r="AE181" s="20">
        <v>0</v>
      </c>
      <c r="AF181" s="20">
        <v>0</v>
      </c>
      <c r="AG181" s="46">
        <f>SUM(I181:AF181)</f>
        <v>2.7</v>
      </c>
    </row>
    <row r="182" spans="7:33" ht="24">
      <c r="G182" s="15">
        <v>168</v>
      </c>
      <c r="H182" s="8"/>
      <c r="I182" s="20" t="s">
        <v>203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2.7</v>
      </c>
      <c r="AD182" s="20">
        <v>0</v>
      </c>
      <c r="AE182" s="20">
        <v>0</v>
      </c>
      <c r="AF182" s="20">
        <v>0</v>
      </c>
      <c r="AG182" s="46">
        <f>SUM(I182:AF182)</f>
        <v>2.7</v>
      </c>
    </row>
    <row r="183" spans="7:33" ht="24">
      <c r="G183" s="15">
        <v>169</v>
      </c>
      <c r="H183" s="8"/>
      <c r="I183" s="20" t="s">
        <v>204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0">
        <v>0</v>
      </c>
      <c r="Z183" s="20">
        <v>0</v>
      </c>
      <c r="AA183" s="20">
        <v>0</v>
      </c>
      <c r="AB183" s="20">
        <v>0</v>
      </c>
      <c r="AC183" s="20">
        <v>2.7</v>
      </c>
      <c r="AD183" s="20">
        <v>0</v>
      </c>
      <c r="AE183" s="20">
        <v>0</v>
      </c>
      <c r="AF183" s="20">
        <v>0</v>
      </c>
      <c r="AG183" s="46">
        <f>SUM(I183:AF183)</f>
        <v>2.7</v>
      </c>
    </row>
    <row r="184" spans="7:33" ht="24">
      <c r="G184" s="15">
        <v>170</v>
      </c>
      <c r="H184" s="8"/>
      <c r="I184" s="20" t="s">
        <v>80</v>
      </c>
      <c r="J184" s="20">
        <v>0</v>
      </c>
      <c r="K184" s="20">
        <v>0</v>
      </c>
      <c r="L184" s="20">
        <v>0</v>
      </c>
      <c r="M184" s="20">
        <v>0</v>
      </c>
      <c r="N184" s="20">
        <v>2.6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46">
        <v>0</v>
      </c>
      <c r="Y184" s="20">
        <v>0</v>
      </c>
      <c r="Z184" s="20">
        <v>0</v>
      </c>
      <c r="AA184" s="20">
        <v>0</v>
      </c>
      <c r="AB184" s="20">
        <v>0</v>
      </c>
      <c r="AC184" s="20">
        <v>0</v>
      </c>
      <c r="AD184" s="20">
        <v>0</v>
      </c>
      <c r="AE184" s="20">
        <v>0</v>
      </c>
      <c r="AF184" s="20">
        <v>0</v>
      </c>
      <c r="AG184" s="46">
        <f>SUM(I184:AF184)</f>
        <v>2.6</v>
      </c>
    </row>
    <row r="185" spans="7:33" ht="24">
      <c r="G185" s="15">
        <v>171</v>
      </c>
      <c r="H185" s="8"/>
      <c r="I185" s="20" t="s">
        <v>82</v>
      </c>
      <c r="J185" s="20">
        <v>0</v>
      </c>
      <c r="K185" s="20">
        <v>0</v>
      </c>
      <c r="L185" s="20">
        <v>0</v>
      </c>
      <c r="M185" s="20">
        <v>0</v>
      </c>
      <c r="N185" s="20">
        <v>2.6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46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46">
        <f>SUM(I185:AF185)</f>
        <v>2.6</v>
      </c>
    </row>
    <row r="186" spans="7:33" ht="24">
      <c r="G186" s="15">
        <v>172</v>
      </c>
      <c r="H186" s="8"/>
      <c r="I186" s="20" t="s">
        <v>83</v>
      </c>
      <c r="J186" s="20">
        <v>0</v>
      </c>
      <c r="K186" s="20">
        <v>0</v>
      </c>
      <c r="L186" s="20">
        <v>0</v>
      </c>
      <c r="M186" s="20">
        <v>0</v>
      </c>
      <c r="N186" s="20">
        <v>2.6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  <c r="V186" s="20">
        <v>0</v>
      </c>
      <c r="W186" s="20">
        <v>0</v>
      </c>
      <c r="X186" s="46">
        <v>0</v>
      </c>
      <c r="Y186" s="20">
        <v>0</v>
      </c>
      <c r="Z186" s="20">
        <v>0</v>
      </c>
      <c r="AA186" s="20">
        <v>0</v>
      </c>
      <c r="AB186" s="20">
        <v>0</v>
      </c>
      <c r="AC186" s="20">
        <v>0</v>
      </c>
      <c r="AD186" s="20">
        <v>0</v>
      </c>
      <c r="AE186" s="20">
        <v>0</v>
      </c>
      <c r="AF186" s="20">
        <v>0</v>
      </c>
      <c r="AG186" s="46">
        <f>SUM(I186:AF186)</f>
        <v>2.6</v>
      </c>
    </row>
    <row r="187" spans="7:33" ht="24">
      <c r="G187" s="15">
        <v>173</v>
      </c>
      <c r="H187" s="8"/>
      <c r="I187" s="20" t="s">
        <v>99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2.5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  <c r="W187" s="20">
        <v>0</v>
      </c>
      <c r="X187" s="46">
        <v>0</v>
      </c>
      <c r="Y187" s="20">
        <v>0</v>
      </c>
      <c r="Z187" s="20">
        <v>0</v>
      </c>
      <c r="AA187" s="20">
        <v>0</v>
      </c>
      <c r="AB187" s="20">
        <v>0</v>
      </c>
      <c r="AC187" s="20">
        <v>0</v>
      </c>
      <c r="AD187" s="20">
        <v>0</v>
      </c>
      <c r="AE187" s="20">
        <v>0</v>
      </c>
      <c r="AF187" s="20">
        <v>0</v>
      </c>
      <c r="AG187" s="46">
        <f>SUM(I187:AF187)</f>
        <v>2.5</v>
      </c>
    </row>
    <row r="188" spans="7:33" ht="24">
      <c r="G188" s="15">
        <v>174</v>
      </c>
      <c r="H188" s="8"/>
      <c r="I188" s="20" t="s">
        <v>142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2.5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46">
        <f>SUM(I188:AF188)</f>
        <v>2.5</v>
      </c>
    </row>
    <row r="189" spans="7:33" ht="24">
      <c r="G189" s="15">
        <v>175</v>
      </c>
      <c r="H189" s="8"/>
      <c r="I189" s="20" t="s">
        <v>170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0">
        <v>2.5</v>
      </c>
      <c r="Z189" s="20">
        <v>0</v>
      </c>
      <c r="AA189" s="20">
        <v>0</v>
      </c>
      <c r="AB189" s="20">
        <v>0</v>
      </c>
      <c r="AC189" s="20">
        <v>0</v>
      </c>
      <c r="AD189" s="20">
        <v>0</v>
      </c>
      <c r="AE189" s="20">
        <v>0</v>
      </c>
      <c r="AF189" s="20">
        <v>0</v>
      </c>
      <c r="AG189" s="46">
        <f>SUM(I189:AF189)</f>
        <v>2.5</v>
      </c>
    </row>
    <row r="190" spans="7:33" ht="24">
      <c r="G190" s="15">
        <v>176</v>
      </c>
      <c r="H190" s="8"/>
      <c r="I190" s="20" t="s">
        <v>171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0">
        <v>2.5</v>
      </c>
      <c r="Z190" s="20">
        <v>0</v>
      </c>
      <c r="AA190" s="20">
        <v>0</v>
      </c>
      <c r="AB190" s="20">
        <v>0</v>
      </c>
      <c r="AC190" s="20">
        <v>0</v>
      </c>
      <c r="AD190" s="20">
        <v>0</v>
      </c>
      <c r="AE190" s="20">
        <v>0</v>
      </c>
      <c r="AF190" s="20">
        <v>0</v>
      </c>
      <c r="AG190" s="46">
        <f>SUM(I190:AF190)</f>
        <v>2.5</v>
      </c>
    </row>
    <row r="191" spans="7:33" ht="24">
      <c r="G191" s="15">
        <v>177</v>
      </c>
      <c r="H191" s="8"/>
      <c r="I191" s="20" t="s">
        <v>178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2.2999999999999998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46">
        <f>SUM(I191:AF191)</f>
        <v>2.2999999999999998</v>
      </c>
    </row>
    <row r="192" spans="7:33" ht="24">
      <c r="G192" s="15">
        <v>178</v>
      </c>
      <c r="H192" s="8"/>
      <c r="I192" s="20" t="s">
        <v>212</v>
      </c>
      <c r="J192" s="20">
        <v>0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  <c r="R192" s="20">
        <v>0</v>
      </c>
      <c r="S192" s="20">
        <v>0</v>
      </c>
      <c r="T192" s="20">
        <v>0</v>
      </c>
      <c r="U192" s="20">
        <v>0</v>
      </c>
      <c r="V192" s="20">
        <v>0</v>
      </c>
      <c r="W192" s="20">
        <v>0</v>
      </c>
      <c r="X192" s="20">
        <v>0</v>
      </c>
      <c r="Y192" s="20">
        <v>0</v>
      </c>
      <c r="Z192" s="20">
        <v>0</v>
      </c>
      <c r="AA192" s="20">
        <v>0</v>
      </c>
      <c r="AB192" s="20">
        <v>0</v>
      </c>
      <c r="AC192" s="20">
        <v>0</v>
      </c>
      <c r="AD192" s="20">
        <v>2.2999999999999998</v>
      </c>
      <c r="AE192" s="20">
        <v>0</v>
      </c>
      <c r="AF192" s="20">
        <v>0</v>
      </c>
      <c r="AG192" s="46">
        <f>SUM(I192:AF192)</f>
        <v>2.2999999999999998</v>
      </c>
    </row>
    <row r="193" spans="7:33" ht="24">
      <c r="G193" s="15">
        <v>179</v>
      </c>
      <c r="H193" s="8"/>
      <c r="I193" s="20" t="s">
        <v>213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0</v>
      </c>
      <c r="S193" s="20">
        <v>0</v>
      </c>
      <c r="T193" s="20">
        <v>0</v>
      </c>
      <c r="U193" s="20">
        <v>0</v>
      </c>
      <c r="V193" s="20">
        <v>0</v>
      </c>
      <c r="W193" s="20">
        <v>0</v>
      </c>
      <c r="X193" s="20">
        <v>0</v>
      </c>
      <c r="Y193" s="20">
        <v>0</v>
      </c>
      <c r="Z193" s="20">
        <v>0</v>
      </c>
      <c r="AA193" s="20">
        <v>0</v>
      </c>
      <c r="AB193" s="20">
        <v>0</v>
      </c>
      <c r="AC193" s="20">
        <v>0</v>
      </c>
      <c r="AD193" s="20">
        <v>2.2999999999999998</v>
      </c>
      <c r="AE193" s="20">
        <v>0</v>
      </c>
      <c r="AF193" s="20">
        <v>0</v>
      </c>
      <c r="AG193" s="46">
        <f>SUM(I193:AF193)</f>
        <v>2.2999999999999998</v>
      </c>
    </row>
    <row r="194" spans="7:33" ht="24">
      <c r="G194" s="15">
        <v>180</v>
      </c>
      <c r="H194" s="8"/>
      <c r="I194" s="20" t="s">
        <v>106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2.2000000000000002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46">
        <f>SUM(I194:AF194)</f>
        <v>2.2000000000000002</v>
      </c>
    </row>
    <row r="195" spans="7:33" ht="24">
      <c r="G195" s="15">
        <v>181</v>
      </c>
      <c r="H195" s="8"/>
      <c r="I195" s="20" t="s">
        <v>149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2.1</v>
      </c>
      <c r="W195" s="20">
        <v>0</v>
      </c>
      <c r="X195" s="20">
        <v>0</v>
      </c>
      <c r="Y195" s="20">
        <v>0</v>
      </c>
      <c r="Z195" s="20">
        <v>0</v>
      </c>
      <c r="AA195" s="20">
        <v>0</v>
      </c>
      <c r="AB195" s="20">
        <v>0</v>
      </c>
      <c r="AC195" s="20">
        <v>0</v>
      </c>
      <c r="AD195" s="20">
        <v>0</v>
      </c>
      <c r="AE195" s="20">
        <v>0</v>
      </c>
      <c r="AF195" s="20">
        <v>0</v>
      </c>
      <c r="AG195" s="46">
        <f>SUM(I195:AF195)</f>
        <v>2.1</v>
      </c>
    </row>
    <row r="196" spans="7:33" ht="24">
      <c r="G196" s="15">
        <v>182</v>
      </c>
      <c r="H196" s="8"/>
      <c r="I196" s="20" t="s">
        <v>190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0</v>
      </c>
      <c r="V196" s="20">
        <v>0</v>
      </c>
      <c r="W196" s="20">
        <v>0</v>
      </c>
      <c r="X196" s="20">
        <v>0</v>
      </c>
      <c r="Y196" s="20">
        <v>0</v>
      </c>
      <c r="Z196" s="20">
        <v>0</v>
      </c>
      <c r="AA196" s="20">
        <v>0</v>
      </c>
      <c r="AB196" s="20">
        <f>190*0.01</f>
        <v>1.9000000000000001</v>
      </c>
      <c r="AC196" s="20">
        <v>0</v>
      </c>
      <c r="AD196" s="20">
        <v>0</v>
      </c>
      <c r="AE196" s="20">
        <v>0</v>
      </c>
      <c r="AF196" s="20">
        <v>0</v>
      </c>
      <c r="AG196" s="46">
        <f>SUM(I196:AF196)</f>
        <v>1.9000000000000001</v>
      </c>
    </row>
    <row r="197" spans="7:33" ht="24">
      <c r="G197" s="15">
        <v>183</v>
      </c>
      <c r="H197" s="8"/>
      <c r="I197" s="20" t="s">
        <v>53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46">
        <f>SUM(I197:AF197)</f>
        <v>0</v>
      </c>
    </row>
    <row r="198" spans="7:33" ht="24">
      <c r="G198" s="15">
        <v>184</v>
      </c>
      <c r="H198" s="8"/>
      <c r="I198" s="20"/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0</v>
      </c>
      <c r="T198" s="20">
        <v>0</v>
      </c>
      <c r="U198" s="20">
        <v>0</v>
      </c>
      <c r="V198" s="20">
        <v>0</v>
      </c>
      <c r="W198" s="20">
        <v>0</v>
      </c>
      <c r="X198" s="20">
        <v>0</v>
      </c>
      <c r="Y198" s="20">
        <v>0</v>
      </c>
      <c r="Z198" s="20">
        <v>0</v>
      </c>
      <c r="AA198" s="20">
        <v>0</v>
      </c>
      <c r="AB198" s="20">
        <v>0</v>
      </c>
      <c r="AC198" s="20">
        <v>0</v>
      </c>
      <c r="AD198" s="20">
        <v>0</v>
      </c>
      <c r="AE198" s="20">
        <v>0</v>
      </c>
      <c r="AF198" s="20">
        <v>0</v>
      </c>
      <c r="AG198" s="46">
        <f t="shared" ref="AG155:AG209" si="0">SUM(I198:AF198)</f>
        <v>0</v>
      </c>
    </row>
    <row r="199" spans="7:33" ht="24">
      <c r="G199" s="15">
        <v>185</v>
      </c>
      <c r="H199" s="8"/>
      <c r="I199" s="20"/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v>0</v>
      </c>
      <c r="T199" s="20">
        <v>0</v>
      </c>
      <c r="U199" s="20">
        <v>0</v>
      </c>
      <c r="V199" s="20">
        <v>0</v>
      </c>
      <c r="W199" s="20">
        <v>0</v>
      </c>
      <c r="X199" s="20">
        <v>0</v>
      </c>
      <c r="Y199" s="20">
        <v>0</v>
      </c>
      <c r="Z199" s="20">
        <v>0</v>
      </c>
      <c r="AA199" s="20">
        <v>0</v>
      </c>
      <c r="AB199" s="20">
        <v>0</v>
      </c>
      <c r="AC199" s="20">
        <v>0</v>
      </c>
      <c r="AD199" s="20">
        <v>0</v>
      </c>
      <c r="AE199" s="20">
        <v>0</v>
      </c>
      <c r="AF199" s="20">
        <v>0</v>
      </c>
      <c r="AG199" s="46">
        <f t="shared" si="0"/>
        <v>0</v>
      </c>
    </row>
    <row r="200" spans="7:33" ht="24">
      <c r="G200" s="15">
        <v>186</v>
      </c>
      <c r="H200" s="8"/>
      <c r="I200" s="20"/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46">
        <f t="shared" si="0"/>
        <v>0</v>
      </c>
    </row>
    <row r="201" spans="7:33" ht="24">
      <c r="G201" s="15">
        <v>187</v>
      </c>
      <c r="H201" s="8"/>
      <c r="I201" s="20"/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20">
        <v>0</v>
      </c>
      <c r="Z201" s="20">
        <v>0</v>
      </c>
      <c r="AA201" s="20">
        <v>0</v>
      </c>
      <c r="AB201" s="20">
        <v>0</v>
      </c>
      <c r="AC201" s="20">
        <v>0</v>
      </c>
      <c r="AD201" s="20">
        <v>0</v>
      </c>
      <c r="AE201" s="20">
        <v>0</v>
      </c>
      <c r="AF201" s="20">
        <v>0</v>
      </c>
      <c r="AG201" s="46">
        <f t="shared" si="0"/>
        <v>0</v>
      </c>
    </row>
    <row r="202" spans="7:33" ht="24">
      <c r="G202" s="15">
        <v>188</v>
      </c>
      <c r="H202" s="8"/>
      <c r="I202" s="20"/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  <c r="X202" s="20">
        <v>0</v>
      </c>
      <c r="Y202" s="20">
        <v>0</v>
      </c>
      <c r="Z202" s="20">
        <v>0</v>
      </c>
      <c r="AA202" s="20">
        <v>0</v>
      </c>
      <c r="AB202" s="20">
        <v>0</v>
      </c>
      <c r="AC202" s="20">
        <v>0</v>
      </c>
      <c r="AD202" s="20">
        <v>0</v>
      </c>
      <c r="AE202" s="20">
        <v>0</v>
      </c>
      <c r="AF202" s="20">
        <v>0</v>
      </c>
      <c r="AG202" s="46">
        <f t="shared" si="0"/>
        <v>0</v>
      </c>
    </row>
    <row r="203" spans="7:33" ht="24">
      <c r="G203" s="15">
        <v>189</v>
      </c>
      <c r="H203" s="8"/>
      <c r="I203" s="20"/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46">
        <f t="shared" si="0"/>
        <v>0</v>
      </c>
    </row>
    <row r="204" spans="7:33" ht="24">
      <c r="G204" s="15">
        <v>190</v>
      </c>
      <c r="H204" s="8"/>
      <c r="I204" s="20"/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0</v>
      </c>
      <c r="U204" s="20">
        <v>0</v>
      </c>
      <c r="V204" s="20">
        <v>0</v>
      </c>
      <c r="W204" s="20">
        <v>0</v>
      </c>
      <c r="X204" s="20">
        <v>0</v>
      </c>
      <c r="Y204" s="20">
        <v>0</v>
      </c>
      <c r="Z204" s="20">
        <v>0</v>
      </c>
      <c r="AA204" s="20">
        <v>0</v>
      </c>
      <c r="AB204" s="20">
        <v>0</v>
      </c>
      <c r="AC204" s="20">
        <v>0</v>
      </c>
      <c r="AD204" s="20">
        <v>0</v>
      </c>
      <c r="AE204" s="20">
        <v>0</v>
      </c>
      <c r="AF204" s="20">
        <v>0</v>
      </c>
      <c r="AG204" s="46">
        <f t="shared" si="0"/>
        <v>0</v>
      </c>
    </row>
    <row r="205" spans="7:33" ht="24">
      <c r="G205" s="15">
        <v>191</v>
      </c>
      <c r="H205" s="8"/>
      <c r="I205" s="20"/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0</v>
      </c>
      <c r="U205" s="20">
        <v>0</v>
      </c>
      <c r="V205" s="20">
        <v>0</v>
      </c>
      <c r="W205" s="20">
        <v>0</v>
      </c>
      <c r="X205" s="20">
        <v>0</v>
      </c>
      <c r="Y205" s="20">
        <v>0</v>
      </c>
      <c r="Z205" s="20">
        <v>0</v>
      </c>
      <c r="AA205" s="20">
        <v>0</v>
      </c>
      <c r="AB205" s="20">
        <v>0</v>
      </c>
      <c r="AC205" s="20">
        <v>0</v>
      </c>
      <c r="AD205" s="20">
        <v>0</v>
      </c>
      <c r="AE205" s="20">
        <v>0</v>
      </c>
      <c r="AF205" s="20">
        <v>0</v>
      </c>
      <c r="AG205" s="46">
        <f t="shared" si="0"/>
        <v>0</v>
      </c>
    </row>
    <row r="206" spans="7:33" ht="24">
      <c r="G206" s="15">
        <v>192</v>
      </c>
      <c r="H206" s="8"/>
      <c r="I206" s="20"/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46">
        <f t="shared" si="0"/>
        <v>0</v>
      </c>
    </row>
    <row r="207" spans="7:33" ht="24">
      <c r="G207" s="15">
        <v>193</v>
      </c>
      <c r="H207" s="8"/>
      <c r="I207" s="20"/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0">
        <v>0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0">
        <v>0</v>
      </c>
      <c r="Z207" s="20">
        <v>0</v>
      </c>
      <c r="AA207" s="20">
        <v>0</v>
      </c>
      <c r="AB207" s="20">
        <v>0</v>
      </c>
      <c r="AC207" s="20">
        <v>0</v>
      </c>
      <c r="AD207" s="20">
        <v>0</v>
      </c>
      <c r="AE207" s="20">
        <v>0</v>
      </c>
      <c r="AF207" s="20">
        <v>0</v>
      </c>
      <c r="AG207" s="46">
        <f t="shared" si="0"/>
        <v>0</v>
      </c>
    </row>
    <row r="208" spans="7:33" ht="24">
      <c r="G208" s="15">
        <v>194</v>
      </c>
      <c r="H208" s="8"/>
      <c r="I208" s="20"/>
      <c r="J208" s="20">
        <v>0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0</v>
      </c>
      <c r="S208" s="20">
        <v>0</v>
      </c>
      <c r="T208" s="20">
        <v>0</v>
      </c>
      <c r="U208" s="20">
        <v>0</v>
      </c>
      <c r="V208" s="20">
        <v>0</v>
      </c>
      <c r="W208" s="20">
        <v>0</v>
      </c>
      <c r="X208" s="20">
        <v>0</v>
      </c>
      <c r="Y208" s="20">
        <v>0</v>
      </c>
      <c r="Z208" s="20">
        <v>0</v>
      </c>
      <c r="AA208" s="20">
        <v>0</v>
      </c>
      <c r="AB208" s="20">
        <v>0</v>
      </c>
      <c r="AC208" s="20">
        <v>0</v>
      </c>
      <c r="AD208" s="20">
        <v>0</v>
      </c>
      <c r="AE208" s="20">
        <v>0</v>
      </c>
      <c r="AF208" s="20">
        <v>0</v>
      </c>
      <c r="AG208" s="46">
        <f t="shared" si="0"/>
        <v>0</v>
      </c>
    </row>
    <row r="209" spans="7:33" ht="24">
      <c r="G209" s="15">
        <v>195</v>
      </c>
      <c r="H209" s="8"/>
      <c r="I209" s="20"/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46">
        <f t="shared" si="0"/>
        <v>0</v>
      </c>
    </row>
  </sheetData>
  <sortState xmlns:xlrd2="http://schemas.microsoft.com/office/spreadsheetml/2017/richdata2" ref="I15:AG197">
    <sortCondition descending="1" ref="AG15:AG197"/>
  </sortState>
  <mergeCells count="1">
    <mergeCell ref="G5:S5"/>
  </mergeCells>
  <phoneticPr fontId="4" type="noConversion"/>
  <hyperlinks>
    <hyperlink ref="I161" r:id="rId1" location="Player-Statistics//networks/PartyPoker/players/Chris82MC" display="https://de.sharkscope.com/ - Player-Statistics//networks/PartyPoker/players/Chris82MC" xr:uid="{4BF15F97-7FC3-D848-A436-73EA1579843E}"/>
  </hyperlinks>
  <pageMargins left="0.7" right="0.7" top="0.78740157499999996" bottom="0.78740157499999996" header="0.3" footer="0.3"/>
  <pageSetup paperSize="9" orientation="portrait" horizontalDpi="0" verticalDpi="0"/>
  <ignoredErrors>
    <ignoredError sqref="AG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Rangliste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Vladislav Werle</dc:creator>
  <cp:lastModifiedBy>Artur Haase</cp:lastModifiedBy>
  <dcterms:created xsi:type="dcterms:W3CDTF">2022-08-01T06:08:39Z</dcterms:created>
  <dcterms:modified xsi:type="dcterms:W3CDTF">2022-09-01T10:07:32Z</dcterms:modified>
</cp:coreProperties>
</file>